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'Дашборд'!$C$50:$C$80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'Дашборд'!$D$50:$D$80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'Дашборд'!$E$50:$E$80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10667.5</v>
      </c>
      <c r="F7" s="7" t="n">
        <v>6</v>
      </c>
      <c r="G7" s="7" t="n">
        <v>191940</v>
      </c>
      <c r="H7" s="7" t="n">
        <v>382</v>
      </c>
      <c r="I7" s="7" t="n">
        <v>0</v>
      </c>
      <c r="J7" s="7" t="n">
        <v>243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8517.5</v>
      </c>
      <c r="P7" s="7" t="n">
        <v>5</v>
      </c>
      <c r="Q7" s="7" t="n">
        <v>182380</v>
      </c>
      <c r="R7" s="7" t="n">
        <v>379</v>
      </c>
      <c r="S7" s="7" t="n">
        <v>0</v>
      </c>
      <c r="T7" s="7" t="n">
        <v>243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14671.25</v>
      </c>
      <c r="Z7" s="7" t="n">
        <v>9</v>
      </c>
      <c r="AA7" s="7" t="n">
        <v>63600</v>
      </c>
      <c r="AB7" s="7" t="n">
        <v>117</v>
      </c>
      <c r="AC7" s="7" t="n">
        <v>0</v>
      </c>
      <c r="AD7" s="7" t="n">
        <v>243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8900</v>
      </c>
      <c r="AL7" s="7" t="n">
        <v>20</v>
      </c>
      <c r="AM7" s="7" t="n">
        <v>0</v>
      </c>
      <c r="AN7" s="7" t="n">
        <v>243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8900</v>
      </c>
      <c r="AV7" s="7" t="n">
        <v>20</v>
      </c>
      <c r="AW7" s="7" t="n">
        <v>0</v>
      </c>
      <c r="AX7" s="7" t="n">
        <v>104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583.952012383901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27677</v>
      </c>
      <c r="F8" s="7" t="n">
        <v>19</v>
      </c>
      <c r="G8" s="7" t="n">
        <v>64188.50999999999</v>
      </c>
      <c r="H8" s="7" t="n">
        <v>118</v>
      </c>
      <c r="I8" s="7" t="n">
        <v>0</v>
      </c>
      <c r="J8" s="7" t="n">
        <v>142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32771.5</v>
      </c>
      <c r="P8" s="7" t="n">
        <v>23</v>
      </c>
      <c r="Q8" s="7" t="n">
        <v>65724.24000000001</v>
      </c>
      <c r="R8" s="7" t="n">
        <v>125</v>
      </c>
      <c r="S8" s="7" t="n">
        <v>0</v>
      </c>
      <c r="T8" s="7" t="n">
        <v>142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31190</v>
      </c>
      <c r="Z8" s="7" t="n">
        <v>23</v>
      </c>
      <c r="AA8" s="7" t="n">
        <v>62694.16</v>
      </c>
      <c r="AB8" s="7" t="n">
        <v>117</v>
      </c>
      <c r="AC8" s="7" t="n">
        <v>0</v>
      </c>
      <c r="AD8" s="7" t="n">
        <v>142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29790</v>
      </c>
      <c r="AJ8" s="7" t="n">
        <v>20</v>
      </c>
      <c r="AK8" s="7" t="n">
        <v>50001.25999999999</v>
      </c>
      <c r="AL8" s="7" t="n">
        <v>95</v>
      </c>
      <c r="AM8" s="7" t="n">
        <v>0</v>
      </c>
      <c r="AN8" s="7" t="n">
        <v>142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8611.25</v>
      </c>
      <c r="AT8" s="7" t="n">
        <v>7</v>
      </c>
      <c r="AU8" s="7" t="n">
        <v>23798.58</v>
      </c>
      <c r="AV8" s="7" t="n">
        <v>44</v>
      </c>
      <c r="AW8" s="7" t="n">
        <v>0</v>
      </c>
      <c r="AX8" s="7" t="n">
        <v>61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365521.91</v>
      </c>
      <c r="BO8" s="7">
        <f>BL8+BM8+BN8</f>
        <v/>
      </c>
      <c r="BP8" s="7" t="n">
        <v>652.0995583038876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3882.66</v>
      </c>
      <c r="F9" s="7" t="n">
        <v>3</v>
      </c>
      <c r="G9" s="7" t="n">
        <v>23418.66</v>
      </c>
      <c r="H9" s="7" t="n">
        <v>37</v>
      </c>
      <c r="I9" s="7" t="n">
        <v>0</v>
      </c>
      <c r="J9" s="7" t="n">
        <v>38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7693.33</v>
      </c>
      <c r="P9" s="7" t="n">
        <v>6</v>
      </c>
      <c r="Q9" s="7" t="n">
        <v>14132.8</v>
      </c>
      <c r="R9" s="7" t="n">
        <v>22</v>
      </c>
      <c r="S9" s="7" t="n">
        <v>0</v>
      </c>
      <c r="T9" s="7" t="n">
        <v>38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7087.67</v>
      </c>
      <c r="Z9" s="7" t="n">
        <v>6</v>
      </c>
      <c r="AA9" s="7" t="n">
        <v>15424.17</v>
      </c>
      <c r="AB9" s="7" t="n">
        <v>24</v>
      </c>
      <c r="AC9" s="7" t="n">
        <v>0</v>
      </c>
      <c r="AD9" s="7" t="n">
        <v>38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6192.66</v>
      </c>
      <c r="AJ9" s="7" t="n">
        <v>5</v>
      </c>
      <c r="AK9" s="7" t="n">
        <v>46480.75</v>
      </c>
      <c r="AL9" s="7" t="n">
        <v>83</v>
      </c>
      <c r="AM9" s="7" t="n">
        <v>0</v>
      </c>
      <c r="AN9" s="7" t="n">
        <v>38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2171.4</v>
      </c>
      <c r="AT9" s="7" t="n">
        <v>2</v>
      </c>
      <c r="AU9" s="7" t="n">
        <v>2876.25</v>
      </c>
      <c r="AV9" s="7" t="n">
        <v>4</v>
      </c>
      <c r="AW9" s="7" t="n">
        <v>0</v>
      </c>
      <c r="AX9" s="7" t="n">
        <v>16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694.2469281045751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8337.5</v>
      </c>
      <c r="F10" s="7" t="n">
        <v>7</v>
      </c>
      <c r="G10" s="7" t="n">
        <v>0</v>
      </c>
      <c r="H10" s="7" t="n">
        <v>0</v>
      </c>
      <c r="I10" s="7" t="n">
        <v>0</v>
      </c>
      <c r="J10" s="7" t="n">
        <v>3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12011.66</v>
      </c>
      <c r="P10" s="7" t="n">
        <v>10</v>
      </c>
      <c r="Q10" s="7" t="n">
        <v>2358.75</v>
      </c>
      <c r="R10" s="7" t="n">
        <v>4</v>
      </c>
      <c r="S10" s="7" t="n">
        <v>0</v>
      </c>
      <c r="T10" s="7" t="n">
        <v>3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5789.16</v>
      </c>
      <c r="Z10" s="7" t="n">
        <v>5</v>
      </c>
      <c r="AA10" s="7" t="n">
        <v>0</v>
      </c>
      <c r="AB10" s="7" t="n">
        <v>0</v>
      </c>
      <c r="AC10" s="7" t="n">
        <v>0</v>
      </c>
      <c r="AD10" s="7" t="n">
        <v>3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3</v>
      </c>
      <c r="AI10" s="7" t="n">
        <v>9364.17</v>
      </c>
      <c r="AJ10" s="7" t="n">
        <v>8</v>
      </c>
      <c r="AK10" s="7" t="n">
        <v>0</v>
      </c>
      <c r="AL10" s="7" t="n">
        <v>0</v>
      </c>
      <c r="AM10" s="7" t="n">
        <v>0</v>
      </c>
      <c r="AN10" s="7" t="n">
        <v>3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3725.84</v>
      </c>
      <c r="AT10" s="7" t="n">
        <v>4</v>
      </c>
      <c r="AU10" s="7" t="n">
        <v>5280</v>
      </c>
      <c r="AV10" s="7" t="n">
        <v>10</v>
      </c>
      <c r="AW10" s="7" t="n">
        <v>0</v>
      </c>
      <c r="AX10" s="7" t="n">
        <v>1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1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1246.785714285714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16252.25</v>
      </c>
      <c r="F11" s="7" t="n">
        <v>13</v>
      </c>
      <c r="G11" s="7" t="n">
        <v>3410</v>
      </c>
      <c r="H11" s="7" t="n">
        <v>6</v>
      </c>
      <c r="I11" s="7" t="n">
        <v>0</v>
      </c>
      <c r="J11" s="7" t="n">
        <v>85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6048.75</v>
      </c>
      <c r="P11" s="7" t="n">
        <v>5</v>
      </c>
      <c r="Q11" s="7" t="n">
        <v>0</v>
      </c>
      <c r="R11" s="7" t="n">
        <v>0</v>
      </c>
      <c r="S11" s="7" t="n">
        <v>0</v>
      </c>
      <c r="T11" s="7" t="n">
        <v>85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10185.5</v>
      </c>
      <c r="Z11" s="7" t="n">
        <v>8</v>
      </c>
      <c r="AA11" s="7" t="n">
        <v>0</v>
      </c>
      <c r="AB11" s="7" t="n">
        <v>0</v>
      </c>
      <c r="AC11" s="7" t="n">
        <v>0</v>
      </c>
      <c r="AD11" s="7" t="n">
        <v>85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1350</v>
      </c>
      <c r="AJ11" s="7" t="n">
        <v>1</v>
      </c>
      <c r="AK11" s="7" t="n">
        <v>6864</v>
      </c>
      <c r="AL11" s="7" t="n">
        <v>13</v>
      </c>
      <c r="AM11" s="7" t="n">
        <v>0</v>
      </c>
      <c r="AN11" s="7" t="n">
        <v>85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5340</v>
      </c>
      <c r="AT11" s="7" t="n">
        <v>5</v>
      </c>
      <c r="AU11" s="7" t="n">
        <v>13900</v>
      </c>
      <c r="AV11" s="7" t="n">
        <v>24</v>
      </c>
      <c r="AW11" s="7" t="n">
        <v>0</v>
      </c>
      <c r="AX11" s="7" t="n">
        <v>37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117300</v>
      </c>
      <c r="BO11" s="7">
        <f>BL11+BM11+BN11</f>
        <v/>
      </c>
      <c r="BP11" s="7" t="n">
        <v>550.0340762463343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26212.5</v>
      </c>
      <c r="F12" s="7" t="n">
        <v>20</v>
      </c>
      <c r="G12" s="7" t="n">
        <v>24820.5</v>
      </c>
      <c r="H12" s="7" t="n">
        <v>43</v>
      </c>
      <c r="I12" s="7" t="n">
        <v>0</v>
      </c>
      <c r="J12" s="7" t="n">
        <v>108</v>
      </c>
      <c r="K12" s="7">
        <f>ROUND(J12*BP12/100,0)*100</f>
        <v/>
      </c>
      <c r="L12" s="7" t="n">
        <v>0</v>
      </c>
      <c r="M12" s="7">
        <f>E12-K12</f>
        <v/>
      </c>
      <c r="N12" s="7" t="n">
        <v>1</v>
      </c>
      <c r="O12" s="7" t="n">
        <v>30292.5</v>
      </c>
      <c r="P12" s="7" t="n">
        <v>23</v>
      </c>
      <c r="Q12" s="7" t="n">
        <v>17323.66</v>
      </c>
      <c r="R12" s="7" t="n">
        <v>30</v>
      </c>
      <c r="S12" s="7" t="n">
        <v>0</v>
      </c>
      <c r="T12" s="7" t="n">
        <v>108</v>
      </c>
      <c r="U12" s="7">
        <f>ROUND(T12*BP12/100,0)*100</f>
        <v/>
      </c>
      <c r="V12" s="7" t="n">
        <v>0</v>
      </c>
      <c r="W12" s="7">
        <f>O12-U12</f>
        <v/>
      </c>
      <c r="X12" s="7" t="n">
        <v>1</v>
      </c>
      <c r="Y12" s="7" t="n">
        <v>17164.17</v>
      </c>
      <c r="Z12" s="7" t="n">
        <v>13</v>
      </c>
      <c r="AA12" s="7" t="n">
        <v>18293.67</v>
      </c>
      <c r="AB12" s="7" t="n">
        <v>32</v>
      </c>
      <c r="AC12" s="7" t="n">
        <v>0</v>
      </c>
      <c r="AD12" s="7" t="n">
        <v>108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20029.17</v>
      </c>
      <c r="AJ12" s="7" t="n">
        <v>15</v>
      </c>
      <c r="AK12" s="7" t="n">
        <v>16022.67</v>
      </c>
      <c r="AL12" s="7" t="n">
        <v>28</v>
      </c>
      <c r="AM12" s="7" t="n">
        <v>0</v>
      </c>
      <c r="AN12" s="7" t="n">
        <v>108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1</v>
      </c>
      <c r="AS12" s="7" t="n">
        <v>11984.17</v>
      </c>
      <c r="AT12" s="7" t="n">
        <v>9</v>
      </c>
      <c r="AU12" s="7" t="n">
        <v>14447.5</v>
      </c>
      <c r="AV12" s="7" t="n">
        <v>24</v>
      </c>
      <c r="AW12" s="7" t="n">
        <v>0</v>
      </c>
      <c r="AX12" s="7" t="n">
        <v>46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75900</v>
      </c>
      <c r="BO12" s="7">
        <f>BL12+BM12+BN12</f>
        <v/>
      </c>
      <c r="BP12" s="7" t="n">
        <v>562.4191435185184</v>
      </c>
      <c r="BQ12" s="7">
        <f>BO12/31*31</f>
        <v/>
      </c>
      <c r="BR12" s="7">
        <f>IFERROR(BL12/BE12,0)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SUM(BF7:BF12)</f>
        <v/>
      </c>
      <c r="BG13" s="9">
        <f>SUM(BG7:BG12)</f>
        <v/>
      </c>
      <c r="BH13" s="9">
        <f>SUM(BH7:BH12)</f>
        <v/>
      </c>
      <c r="BI13" s="9">
        <f>SUM(BI7:BI12)</f>
        <v/>
      </c>
      <c r="BJ13" s="9">
        <f>SUM(BJ7:BJ12)</f>
        <v/>
      </c>
      <c r="BK13" s="9">
        <f>SUM(BK7:BK12)</f>
        <v/>
      </c>
      <c r="BL13" s="9">
        <f>SUM(BL7:BL12)</f>
        <v/>
      </c>
      <c r="BM13" s="9">
        <f>SUM(BM7:BM12)</f>
        <v/>
      </c>
      <c r="BN13" s="9">
        <f>SUM(BN7:BN12)</f>
        <v/>
      </c>
      <c r="BO13" s="9">
        <f>SUM(BO7:BO12)</f>
        <v/>
      </c>
      <c r="BP13" s="9">
        <f>IFERROR(BK13/BD13,0)</f>
        <v/>
      </c>
      <c r="BQ13" s="9">
        <f>BO13/31*31</f>
        <v/>
      </c>
      <c r="BR13" s="9">
        <f>IFERROR(BL13/BE13,0)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  <c r="BI15" s="5" t="n"/>
      <c r="BJ15" s="5" t="n"/>
      <c r="BK15" s="5" t="n"/>
      <c r="BL15" s="5" t="n"/>
      <c r="BM15" s="5" t="n"/>
      <c r="BN15" s="5" t="n"/>
      <c r="BO15" s="5" t="n"/>
      <c r="BP15" s="5" t="n"/>
      <c r="BQ15" s="5" t="n"/>
      <c r="BR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>
        <is>
          <t>Факт $ из 1С</t>
        </is>
      </c>
      <c r="AT16" s="4" t="inlineStr">
        <is>
          <t>Факт ПТ</t>
        </is>
      </c>
      <c r="AU16" s="4" t="inlineStr">
        <is>
          <t>Факт $ МГ/секции</t>
        </is>
      </c>
      <c r="AV16" s="4" t="inlineStr">
        <is>
          <t>Факт МГ/секции</t>
        </is>
      </c>
      <c r="AW16" s="4" t="inlineStr">
        <is>
          <t>Факт ВПТ</t>
        </is>
      </c>
      <c r="AX16" s="4" t="inlineStr">
        <is>
          <t>Тех. задание ПТ</t>
        </is>
      </c>
      <c r="AY16" s="4" t="inlineStr">
        <is>
          <t>Тех задание $</t>
        </is>
      </c>
      <c r="AZ16" s="4" t="inlineStr">
        <is>
          <t>Тех. задание ВПТ</t>
        </is>
      </c>
      <c r="BA16" s="4" t="inlineStr">
        <is>
          <t>Разница ПТ $</t>
        </is>
      </c>
      <c r="BB16" s="4" t="inlineStr">
        <is>
          <t>Факт СПЛИТ</t>
        </is>
      </c>
      <c r="BC16" s="4" t="inlineStr"/>
      <c r="BD16" s="4" t="inlineStr">
        <is>
          <t>Тех. задание ПТ</t>
        </is>
      </c>
      <c r="BE16" s="4" t="inlineStr">
        <is>
          <t>Факт ПТ</t>
        </is>
      </c>
      <c r="BF16" s="4" t="inlineStr">
        <is>
          <t>Факт СПЛИТ</t>
        </is>
      </c>
      <c r="BG16" s="4" t="inlineStr">
        <is>
          <t>Тех. задание ВПТ</t>
        </is>
      </c>
      <c r="BH16" s="4" t="inlineStr">
        <is>
          <t>Факт ВПТ</t>
        </is>
      </c>
      <c r="BI16" s="4" t="inlineStr">
        <is>
          <t>Тех. задание</t>
        </is>
      </c>
      <c r="BJ16" s="4" t="inlineStr">
        <is>
          <t>Факт</t>
        </is>
      </c>
      <c r="BK16" s="4" t="inlineStr">
        <is>
          <t>Тех задание $</t>
        </is>
      </c>
      <c r="BL16" s="4" t="inlineStr">
        <is>
          <t>Факт ПТ 1С $</t>
        </is>
      </c>
      <c r="BM16" s="4" t="inlineStr">
        <is>
          <t>Факт МГ/секции 1С $</t>
        </is>
      </c>
      <c r="BN16" s="4" t="inlineStr">
        <is>
          <t>Прочие услуги $</t>
        </is>
      </c>
      <c r="BO16" s="4" t="inlineStr">
        <is>
          <t>Факт общий $</t>
        </is>
      </c>
      <c r="BP16" s="4" t="inlineStr">
        <is>
          <t>Средняя стоимость ПТ прошлого месяца $</t>
        </is>
      </c>
      <c r="BQ16" s="4" t="inlineStr">
        <is>
          <t>Ранрейт $</t>
        </is>
      </c>
      <c r="BR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25647.42</v>
      </c>
      <c r="F17" s="7" t="n">
        <v>24</v>
      </c>
      <c r="G17" s="7" t="n">
        <v>0</v>
      </c>
      <c r="H17" s="7" t="n">
        <v>0</v>
      </c>
      <c r="I17" s="7" t="n">
        <v>6</v>
      </c>
      <c r="J17" s="7" t="n">
        <v>18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23348.34</v>
      </c>
      <c r="P17" s="7" t="n">
        <v>22</v>
      </c>
      <c r="Q17" s="7" t="n">
        <v>0</v>
      </c>
      <c r="R17" s="7" t="n">
        <v>0</v>
      </c>
      <c r="S17" s="7" t="n">
        <v>5</v>
      </c>
      <c r="T17" s="7" t="n">
        <v>18</v>
      </c>
      <c r="U17" s="7">
        <f>ROUND(T17*BP17/100,0)*100</f>
        <v/>
      </c>
      <c r="V17" s="7" t="n">
        <v>0</v>
      </c>
      <c r="W17" s="7">
        <f>O17-U17</f>
        <v/>
      </c>
      <c r="X17" s="7" t="n">
        <v>2</v>
      </c>
      <c r="Y17" s="7" t="n">
        <v>29311.00999999999</v>
      </c>
      <c r="Z17" s="7" t="n">
        <v>28</v>
      </c>
      <c r="AA17" s="7" t="n">
        <v>0</v>
      </c>
      <c r="AB17" s="7" t="n">
        <v>0</v>
      </c>
      <c r="AC17" s="7" t="n">
        <v>2</v>
      </c>
      <c r="AD17" s="7" t="n">
        <v>18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2</v>
      </c>
      <c r="AI17" s="7" t="n">
        <v>23066.34</v>
      </c>
      <c r="AJ17" s="7" t="n">
        <v>22</v>
      </c>
      <c r="AK17" s="7" t="n">
        <v>0</v>
      </c>
      <c r="AL17" s="7" t="n">
        <v>0</v>
      </c>
      <c r="AM17" s="7" t="n">
        <v>2</v>
      </c>
      <c r="AN17" s="7" t="n">
        <v>18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2</v>
      </c>
      <c r="AS17" s="7" t="n">
        <v>6398.67</v>
      </c>
      <c r="AT17" s="7" t="n">
        <v>9</v>
      </c>
      <c r="AU17" s="7" t="n">
        <v>0</v>
      </c>
      <c r="AV17" s="7" t="n">
        <v>0</v>
      </c>
      <c r="AW17" s="7" t="n">
        <v>1</v>
      </c>
      <c r="AX17" s="7" t="n">
        <v>8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1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894.95125</v>
      </c>
      <c r="BQ17" s="7">
        <f>BO17/31*31</f>
        <v/>
      </c>
      <c r="BR17" s="7">
        <f>IFERROR(BL17/BE17,0)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15874.5</v>
      </c>
      <c r="F18" s="7" t="n">
        <v>13</v>
      </c>
      <c r="G18" s="7" t="n">
        <v>0</v>
      </c>
      <c r="H18" s="7" t="n">
        <v>0</v>
      </c>
      <c r="I18" s="7" t="n">
        <v>0</v>
      </c>
      <c r="J18" s="7" t="n">
        <v>12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12925.6</v>
      </c>
      <c r="P18" s="7" t="n">
        <v>10</v>
      </c>
      <c r="Q18" s="7" t="n">
        <v>0</v>
      </c>
      <c r="R18" s="7" t="n">
        <v>0</v>
      </c>
      <c r="S18" s="7" t="n">
        <v>0</v>
      </c>
      <c r="T18" s="7" t="n">
        <v>12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18361.3</v>
      </c>
      <c r="Z18" s="7" t="n">
        <v>14</v>
      </c>
      <c r="AA18" s="7" t="n">
        <v>0</v>
      </c>
      <c r="AB18" s="7" t="n">
        <v>0</v>
      </c>
      <c r="AC18" s="7" t="n">
        <v>0</v>
      </c>
      <c r="AD18" s="7" t="n">
        <v>12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20841.5</v>
      </c>
      <c r="AJ18" s="7" t="n">
        <v>16</v>
      </c>
      <c r="AK18" s="7" t="n">
        <v>0</v>
      </c>
      <c r="AL18" s="7" t="n">
        <v>0</v>
      </c>
      <c r="AM18" s="7" t="n">
        <v>1</v>
      </c>
      <c r="AN18" s="7" t="n">
        <v>12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6603.5</v>
      </c>
      <c r="AT18" s="7" t="n">
        <v>5</v>
      </c>
      <c r="AU18" s="7" t="n">
        <v>0</v>
      </c>
      <c r="AV18" s="7" t="n">
        <v>0</v>
      </c>
      <c r="AW18" s="7" t="n">
        <v>0</v>
      </c>
      <c r="AX18" s="7" t="n">
        <v>5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1276.702127659574</v>
      </c>
      <c r="BQ18" s="7">
        <f>BO18/31*31</f>
        <v/>
      </c>
      <c r="BR18" s="7">
        <f>IFERROR(BL18/BE18,0)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8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21202</v>
      </c>
      <c r="P19" s="7" t="n">
        <v>16</v>
      </c>
      <c r="Q19" s="7" t="n">
        <v>0</v>
      </c>
      <c r="R19" s="7" t="n">
        <v>0</v>
      </c>
      <c r="S19" s="7" t="n">
        <v>1</v>
      </c>
      <c r="T19" s="7" t="n">
        <v>8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10002.8</v>
      </c>
      <c r="Z19" s="7" t="n">
        <v>8</v>
      </c>
      <c r="AA19" s="7" t="n">
        <v>0</v>
      </c>
      <c r="AB19" s="7" t="n">
        <v>0</v>
      </c>
      <c r="AC19" s="7" t="n">
        <v>0</v>
      </c>
      <c r="AD19" s="7" t="n">
        <v>8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13504.5</v>
      </c>
      <c r="AJ19" s="7" t="n">
        <v>10</v>
      </c>
      <c r="AK19" s="7" t="n">
        <v>0</v>
      </c>
      <c r="AL19" s="7" t="n">
        <v>0</v>
      </c>
      <c r="AM19" s="7" t="n">
        <v>1</v>
      </c>
      <c r="AN19" s="7" t="n">
        <v>8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8197.5</v>
      </c>
      <c r="AT19" s="7" t="n">
        <v>6</v>
      </c>
      <c r="AU19" s="7" t="n">
        <v>0</v>
      </c>
      <c r="AV19" s="7" t="n">
        <v>0</v>
      </c>
      <c r="AW19" s="7" t="n">
        <v>0</v>
      </c>
      <c r="AX19" s="7" t="n">
        <v>4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1288.675294117647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10271.67</v>
      </c>
      <c r="F20" s="7" t="n">
        <v>9</v>
      </c>
      <c r="G20" s="7" t="n">
        <v>1620</v>
      </c>
      <c r="H20" s="7" t="n">
        <v>2</v>
      </c>
      <c r="I20" s="7" t="n">
        <v>1</v>
      </c>
      <c r="J20" s="7" t="n">
        <v>10</v>
      </c>
      <c r="K20" s="7">
        <f>ROUND(J20*BP20/100,0)*100</f>
        <v/>
      </c>
      <c r="L20" s="7" t="n">
        <v>0</v>
      </c>
      <c r="M20" s="7">
        <f>E20-K20</f>
        <v/>
      </c>
      <c r="N20" s="7" t="n">
        <v>2</v>
      </c>
      <c r="O20" s="7" t="n">
        <v>14536.33</v>
      </c>
      <c r="P20" s="7" t="n">
        <v>13</v>
      </c>
      <c r="Q20" s="7" t="n">
        <v>810</v>
      </c>
      <c r="R20" s="7" t="n">
        <v>1</v>
      </c>
      <c r="S20" s="7" t="n">
        <v>0</v>
      </c>
      <c r="T20" s="7" t="n">
        <v>10</v>
      </c>
      <c r="U20" s="7">
        <f>ROUND(T20*BP20/100,0)*100</f>
        <v/>
      </c>
      <c r="V20" s="7" t="n">
        <v>0</v>
      </c>
      <c r="W20" s="7">
        <f>O20-U20</f>
        <v/>
      </c>
      <c r="X20" s="7" t="n">
        <v>2</v>
      </c>
      <c r="Y20" s="7" t="n">
        <v>17391.5</v>
      </c>
      <c r="Z20" s="7" t="n">
        <v>15</v>
      </c>
      <c r="AA20" s="7" t="n">
        <v>2685</v>
      </c>
      <c r="AB20" s="7" t="n">
        <v>2</v>
      </c>
      <c r="AC20" s="7" t="n">
        <v>0</v>
      </c>
      <c r="AD20" s="7" t="n">
        <v>10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15949.5</v>
      </c>
      <c r="AJ20" s="7" t="n">
        <v>14</v>
      </c>
      <c r="AK20" s="7" t="n">
        <v>3935</v>
      </c>
      <c r="AL20" s="7" t="n">
        <v>4</v>
      </c>
      <c r="AM20" s="7" t="n">
        <v>0</v>
      </c>
      <c r="AN20" s="7" t="n">
        <v>10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1</v>
      </c>
      <c r="AS20" s="7" t="n">
        <v>4564</v>
      </c>
      <c r="AT20" s="7" t="n">
        <v>4</v>
      </c>
      <c r="AU20" s="7" t="n">
        <v>3750</v>
      </c>
      <c r="AV20" s="7" t="n">
        <v>4</v>
      </c>
      <c r="AW20" s="7" t="n">
        <v>0</v>
      </c>
      <c r="AX20" s="7" t="n">
        <v>4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1108.50225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9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8514.5</v>
      </c>
      <c r="P21" s="7" t="n">
        <v>7</v>
      </c>
      <c r="Q21" s="7" t="n">
        <v>0</v>
      </c>
      <c r="R21" s="7" t="n">
        <v>0</v>
      </c>
      <c r="S21" s="7" t="n">
        <v>0</v>
      </c>
      <c r="T21" s="7" t="n">
        <v>9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15499.5</v>
      </c>
      <c r="Z21" s="7" t="n">
        <v>13</v>
      </c>
      <c r="AA21" s="7" t="n">
        <v>0</v>
      </c>
      <c r="AB21" s="7" t="n">
        <v>0</v>
      </c>
      <c r="AC21" s="7" t="n">
        <v>0</v>
      </c>
      <c r="AD21" s="7" t="n">
        <v>9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8085</v>
      </c>
      <c r="AJ21" s="7" t="n">
        <v>7</v>
      </c>
      <c r="AK21" s="7" t="n">
        <v>0</v>
      </c>
      <c r="AL21" s="7" t="n">
        <v>0</v>
      </c>
      <c r="AM21" s="7" t="n">
        <v>0</v>
      </c>
      <c r="AN21" s="7" t="n">
        <v>9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16893.8</v>
      </c>
      <c r="AT21" s="7" t="n">
        <v>12</v>
      </c>
      <c r="AU21" s="7" t="n">
        <v>5510</v>
      </c>
      <c r="AV21" s="7" t="n">
        <v>8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1268.25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60200</v>
      </c>
      <c r="F22" s="7" t="n">
        <v>40</v>
      </c>
      <c r="G22" s="7" t="n">
        <v>4200</v>
      </c>
      <c r="H22" s="7" t="n">
        <v>4</v>
      </c>
      <c r="I22" s="7" t="n">
        <v>1</v>
      </c>
      <c r="J22" s="7" t="n">
        <v>45</v>
      </c>
      <c r="K22" s="7">
        <f>ROUND(J22*BP22/100,0)*100</f>
        <v/>
      </c>
      <c r="L22" s="7" t="n">
        <v>0</v>
      </c>
      <c r="M22" s="7">
        <f>E22-K22</f>
        <v/>
      </c>
      <c r="N22" s="7" t="n">
        <v>4</v>
      </c>
      <c r="O22" s="7" t="n">
        <v>57183.75</v>
      </c>
      <c r="P22" s="7" t="n">
        <v>38</v>
      </c>
      <c r="Q22" s="7" t="n">
        <v>2100</v>
      </c>
      <c r="R22" s="7" t="n">
        <v>2</v>
      </c>
      <c r="S22" s="7" t="n">
        <v>0</v>
      </c>
      <c r="T22" s="7" t="n">
        <v>45</v>
      </c>
      <c r="U22" s="7">
        <f>ROUND(T22*BP22/100,0)*100</f>
        <v/>
      </c>
      <c r="V22" s="7" t="n">
        <v>0</v>
      </c>
      <c r="W22" s="7">
        <f>O22-U22</f>
        <v/>
      </c>
      <c r="X22" s="7" t="n">
        <v>8</v>
      </c>
      <c r="Y22" s="7" t="n">
        <v>55297.5</v>
      </c>
      <c r="Z22" s="7" t="n">
        <v>37</v>
      </c>
      <c r="AA22" s="7" t="n">
        <v>0</v>
      </c>
      <c r="AB22" s="7" t="n">
        <v>0</v>
      </c>
      <c r="AC22" s="7" t="n">
        <v>0</v>
      </c>
      <c r="AD22" s="7" t="n">
        <v>45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6</v>
      </c>
      <c r="AI22" s="7" t="n">
        <v>69745</v>
      </c>
      <c r="AJ22" s="7" t="n">
        <v>47</v>
      </c>
      <c r="AK22" s="7" t="n">
        <v>0</v>
      </c>
      <c r="AL22" s="7" t="n">
        <v>0</v>
      </c>
      <c r="AM22" s="7" t="n">
        <v>1</v>
      </c>
      <c r="AN22" s="7" t="n">
        <v>45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3</v>
      </c>
      <c r="AS22" s="7" t="n">
        <v>33011.25</v>
      </c>
      <c r="AT22" s="7" t="n">
        <v>22</v>
      </c>
      <c r="AU22" s="7" t="n">
        <v>0</v>
      </c>
      <c r="AV22" s="7" t="n">
        <v>0</v>
      </c>
      <c r="AW22" s="7" t="n">
        <v>0</v>
      </c>
      <c r="AX22" s="7" t="n">
        <v>19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1529.043516483516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29582.67</v>
      </c>
      <c r="F23" s="7" t="n">
        <v>27</v>
      </c>
      <c r="G23" s="7" t="n">
        <v>0</v>
      </c>
      <c r="H23" s="7" t="n">
        <v>0</v>
      </c>
      <c r="I23" s="7" t="n">
        <v>2</v>
      </c>
      <c r="J23" s="7" t="n">
        <v>33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24118.67</v>
      </c>
      <c r="P23" s="7" t="n">
        <v>22</v>
      </c>
      <c r="Q23" s="7" t="n">
        <v>0</v>
      </c>
      <c r="R23" s="7" t="n">
        <v>0</v>
      </c>
      <c r="S23" s="7" t="n">
        <v>3</v>
      </c>
      <c r="T23" s="7" t="n">
        <v>33</v>
      </c>
      <c r="U23" s="7">
        <f>ROUND(T23*BP23/100,0)*100</f>
        <v/>
      </c>
      <c r="V23" s="7" t="n">
        <v>0</v>
      </c>
      <c r="W23" s="7">
        <f>O23-U23</f>
        <v/>
      </c>
      <c r="X23" s="7" t="n">
        <v>4</v>
      </c>
      <c r="Y23" s="7" t="n">
        <v>31388.5</v>
      </c>
      <c r="Z23" s="7" t="n">
        <v>30</v>
      </c>
      <c r="AA23" s="7" t="n">
        <v>0</v>
      </c>
      <c r="AB23" s="7" t="n">
        <v>0</v>
      </c>
      <c r="AC23" s="7" t="n">
        <v>5</v>
      </c>
      <c r="AD23" s="7" t="n">
        <v>33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4</v>
      </c>
      <c r="AI23" s="7" t="n">
        <v>24278.5</v>
      </c>
      <c r="AJ23" s="7" t="n">
        <v>24</v>
      </c>
      <c r="AK23" s="7" t="n">
        <v>0</v>
      </c>
      <c r="AL23" s="7" t="n">
        <v>0</v>
      </c>
      <c r="AM23" s="7" t="n">
        <v>5</v>
      </c>
      <c r="AN23" s="7" t="n">
        <v>33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5</v>
      </c>
      <c r="AS23" s="7" t="n">
        <v>7165.5</v>
      </c>
      <c r="AT23" s="7" t="n">
        <v>7</v>
      </c>
      <c r="AU23" s="7" t="n">
        <v>0</v>
      </c>
      <c r="AV23" s="7" t="n">
        <v>0</v>
      </c>
      <c r="AW23" s="7" t="n">
        <v>0</v>
      </c>
      <c r="AX23" s="7" t="n">
        <v>14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964.4216541353384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10947.34</v>
      </c>
      <c r="F24" s="7" t="n">
        <v>10</v>
      </c>
      <c r="G24" s="7" t="n">
        <v>0</v>
      </c>
      <c r="H24" s="7" t="n">
        <v>0</v>
      </c>
      <c r="I24" s="7" t="n">
        <v>2</v>
      </c>
      <c r="J24" s="7" t="n">
        <v>10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7766.33</v>
      </c>
      <c r="P24" s="7" t="n">
        <v>7</v>
      </c>
      <c r="Q24" s="7" t="n">
        <v>0</v>
      </c>
      <c r="R24" s="7" t="n">
        <v>0</v>
      </c>
      <c r="S24" s="7" t="n">
        <v>5</v>
      </c>
      <c r="T24" s="7" t="n">
        <v>10</v>
      </c>
      <c r="U24" s="7">
        <f>ROUND(T24*BP24/100,0)*100</f>
        <v/>
      </c>
      <c r="V24" s="7" t="n">
        <v>0</v>
      </c>
      <c r="W24" s="7">
        <f>O24-U24</f>
        <v/>
      </c>
      <c r="X24" s="7" t="n">
        <v>1</v>
      </c>
      <c r="Y24" s="7" t="n">
        <v>4359.17</v>
      </c>
      <c r="Z24" s="7" t="n">
        <v>4</v>
      </c>
      <c r="AA24" s="7" t="n">
        <v>0</v>
      </c>
      <c r="AB24" s="7" t="n">
        <v>0</v>
      </c>
      <c r="AC24" s="7" t="n">
        <v>1</v>
      </c>
      <c r="AD24" s="7" t="n">
        <v>10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11367.5</v>
      </c>
      <c r="AJ24" s="7" t="n">
        <v>11</v>
      </c>
      <c r="AK24" s="7" t="n">
        <v>0</v>
      </c>
      <c r="AL24" s="7" t="n">
        <v>0</v>
      </c>
      <c r="AM24" s="7" t="n">
        <v>6</v>
      </c>
      <c r="AN24" s="7" t="n">
        <v>10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1</v>
      </c>
      <c r="AS24" s="7" t="n">
        <v>8167.5</v>
      </c>
      <c r="AT24" s="7" t="n">
        <v>7</v>
      </c>
      <c r="AU24" s="7" t="n">
        <v>0</v>
      </c>
      <c r="AV24" s="7" t="n">
        <v>0</v>
      </c>
      <c r="AW24" s="7" t="n">
        <v>3</v>
      </c>
      <c r="AX24" s="7" t="n">
        <v>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837.6789999999999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6068.5</v>
      </c>
      <c r="F25" s="7" t="n">
        <v>5</v>
      </c>
      <c r="G25" s="7" t="n">
        <v>0</v>
      </c>
      <c r="H25" s="7" t="n">
        <v>0</v>
      </c>
      <c r="I25" s="7" t="n">
        <v>1</v>
      </c>
      <c r="J25" s="7" t="n">
        <v>5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8705.5</v>
      </c>
      <c r="P25" s="7" t="n">
        <v>7</v>
      </c>
      <c r="Q25" s="7" t="n">
        <v>0</v>
      </c>
      <c r="R25" s="7" t="n">
        <v>0</v>
      </c>
      <c r="S25" s="7" t="n">
        <v>0</v>
      </c>
      <c r="T25" s="7" t="n">
        <v>5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8582.5</v>
      </c>
      <c r="Z25" s="7" t="n">
        <v>7</v>
      </c>
      <c r="AA25" s="7" t="n">
        <v>740</v>
      </c>
      <c r="AB25" s="7" t="n">
        <v>1</v>
      </c>
      <c r="AC25" s="7" t="n">
        <v>0</v>
      </c>
      <c r="AD25" s="7" t="n">
        <v>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5992.5</v>
      </c>
      <c r="AJ25" s="7" t="n">
        <v>5</v>
      </c>
      <c r="AK25" s="7" t="n">
        <v>0</v>
      </c>
      <c r="AL25" s="7" t="n">
        <v>0</v>
      </c>
      <c r="AM25" s="7" t="n">
        <v>0</v>
      </c>
      <c r="AN25" s="7" t="n">
        <v>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2537</v>
      </c>
      <c r="AT25" s="7" t="n">
        <v>2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1132.47619047619</v>
      </c>
      <c r="BQ25" s="7">
        <f>BO25/31*31</f>
        <v/>
      </c>
      <c r="BR25" s="7">
        <f>IFERROR(BL25/BE25,0)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SUM(BF17:BF25)</f>
        <v/>
      </c>
      <c r="BG26" s="9">
        <f>SUM(BG17:BG25)</f>
        <v/>
      </c>
      <c r="BH26" s="9">
        <f>SUM(BH17:BH25)</f>
        <v/>
      </c>
      <c r="BI26" s="9">
        <f>SUM(BI17:BI25)</f>
        <v/>
      </c>
      <c r="BJ26" s="9">
        <f>SUM(BJ17:BJ25)</f>
        <v/>
      </c>
      <c r="BK26" s="9">
        <f>SUM(BK17:BK25)</f>
        <v/>
      </c>
      <c r="BL26" s="9">
        <f>SUM(BL17:BL25)</f>
        <v/>
      </c>
      <c r="BM26" s="9">
        <f>SUM(BM17:BM25)</f>
        <v/>
      </c>
      <c r="BN26" s="9">
        <f>SUM(BN17:BN25)</f>
        <v/>
      </c>
      <c r="BO26" s="9">
        <f>SUM(BO17:BO25)</f>
        <v/>
      </c>
      <c r="BP26" s="9">
        <f>IFERROR(BK26/BD26,0)</f>
        <v/>
      </c>
      <c r="BQ26" s="9">
        <f>BO26/31*31</f>
        <v/>
      </c>
      <c r="BR26" s="9">
        <f>IFERROR(BL26/BE26,0)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  <c r="BI28" s="5" t="n"/>
      <c r="BJ28" s="5" t="n"/>
      <c r="BK28" s="5" t="n"/>
      <c r="BL28" s="5" t="n"/>
      <c r="BM28" s="5" t="n"/>
      <c r="BN28" s="5" t="n"/>
      <c r="BO28" s="5" t="n"/>
      <c r="BP28" s="5" t="n"/>
      <c r="BQ28" s="5" t="n"/>
      <c r="BR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>
        <is>
          <t>Факт $ из 1С</t>
        </is>
      </c>
      <c r="AT29" s="4" t="inlineStr">
        <is>
          <t>Факт ПТ</t>
        </is>
      </c>
      <c r="AU29" s="4" t="inlineStr">
        <is>
          <t>Факт $ МГ/секции</t>
        </is>
      </c>
      <c r="AV29" s="4" t="inlineStr">
        <is>
          <t>Факт МГ/секции</t>
        </is>
      </c>
      <c r="AW29" s="4" t="inlineStr">
        <is>
          <t>Факт ВПТ</t>
        </is>
      </c>
      <c r="AX29" s="4" t="inlineStr">
        <is>
          <t>Тех. задание ПТ</t>
        </is>
      </c>
      <c r="AY29" s="4" t="inlineStr">
        <is>
          <t>Тех задание $</t>
        </is>
      </c>
      <c r="AZ29" s="4" t="inlineStr">
        <is>
          <t>Тех. задание ВПТ</t>
        </is>
      </c>
      <c r="BA29" s="4" t="inlineStr">
        <is>
          <t>Разница ПТ $</t>
        </is>
      </c>
      <c r="BB29" s="4" t="inlineStr">
        <is>
          <t>Факт СПЛИТ</t>
        </is>
      </c>
      <c r="BC29" s="4" t="inlineStr"/>
      <c r="BD29" s="4" t="inlineStr">
        <is>
          <t>Тех. задание ПТ</t>
        </is>
      </c>
      <c r="BE29" s="4" t="inlineStr">
        <is>
          <t>Факт ПТ</t>
        </is>
      </c>
      <c r="BF29" s="4" t="inlineStr">
        <is>
          <t>Факт СПЛИТ</t>
        </is>
      </c>
      <c r="BG29" s="4" t="inlineStr">
        <is>
          <t>Тех. задание ВПТ</t>
        </is>
      </c>
      <c r="BH29" s="4" t="inlineStr">
        <is>
          <t>Факт ВПТ</t>
        </is>
      </c>
      <c r="BI29" s="4" t="inlineStr">
        <is>
          <t>Тех. задание</t>
        </is>
      </c>
      <c r="BJ29" s="4" t="inlineStr">
        <is>
          <t>Факт</t>
        </is>
      </c>
      <c r="BK29" s="4" t="inlineStr">
        <is>
          <t>Тех задание $</t>
        </is>
      </c>
      <c r="BL29" s="4" t="inlineStr">
        <is>
          <t>Факт ПТ 1С $</t>
        </is>
      </c>
      <c r="BM29" s="4" t="inlineStr">
        <is>
          <t>Факт МГ/секции 1С $</t>
        </is>
      </c>
      <c r="BN29" s="4" t="inlineStr">
        <is>
          <t>Прочие услуги $</t>
        </is>
      </c>
      <c r="BO29" s="4" t="inlineStr">
        <is>
          <t>Факт общий $</t>
        </is>
      </c>
      <c r="BP29" s="4" t="inlineStr">
        <is>
          <t>Средняя стоимость ПТ прошлого месяца $</t>
        </is>
      </c>
      <c r="BQ29" s="4" t="inlineStr">
        <is>
          <t>Ранрейт $</t>
        </is>
      </c>
      <c r="BR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36143</v>
      </c>
      <c r="F30" s="7" t="n">
        <v>23</v>
      </c>
      <c r="G30" s="7" t="n">
        <v>0</v>
      </c>
      <c r="H30" s="7" t="n">
        <v>0</v>
      </c>
      <c r="I30" s="7" t="n">
        <v>0</v>
      </c>
      <c r="J30" s="7" t="n">
        <v>28</v>
      </c>
      <c r="K30" s="7">
        <f>ROUND(J30*BP30/100,0)*100</f>
        <v/>
      </c>
      <c r="L30" s="7" t="n">
        <v>0</v>
      </c>
      <c r="M30" s="7">
        <f>E30-K30</f>
        <v/>
      </c>
      <c r="N30" s="7" t="n">
        <v>6</v>
      </c>
      <c r="O30" s="7" t="n">
        <v>30693</v>
      </c>
      <c r="P30" s="7" t="n">
        <v>20</v>
      </c>
      <c r="Q30" s="7" t="n">
        <v>0</v>
      </c>
      <c r="R30" s="7" t="n">
        <v>0</v>
      </c>
      <c r="S30" s="7" t="n">
        <v>0</v>
      </c>
      <c r="T30" s="7" t="n">
        <v>28</v>
      </c>
      <c r="U30" s="7">
        <f>ROUND(T30*BP30/100,0)*100</f>
        <v/>
      </c>
      <c r="V30" s="7" t="n">
        <v>0</v>
      </c>
      <c r="W30" s="7">
        <f>O30-U30</f>
        <v/>
      </c>
      <c r="X30" s="7" t="n">
        <v>3</v>
      </c>
      <c r="Y30" s="7" t="n">
        <v>26359</v>
      </c>
      <c r="Z30" s="7" t="n">
        <v>18</v>
      </c>
      <c r="AA30" s="7" t="n">
        <v>0</v>
      </c>
      <c r="AB30" s="7" t="n">
        <v>0</v>
      </c>
      <c r="AC30" s="7" t="n">
        <v>0</v>
      </c>
      <c r="AD30" s="7" t="n">
        <v>28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3</v>
      </c>
      <c r="AI30" s="7" t="n">
        <v>26985</v>
      </c>
      <c r="AJ30" s="7" t="n">
        <v>18</v>
      </c>
      <c r="AK30" s="7" t="n">
        <v>0</v>
      </c>
      <c r="AL30" s="7" t="n">
        <v>0</v>
      </c>
      <c r="AM30" s="7" t="n">
        <v>0</v>
      </c>
      <c r="AN30" s="7" t="n">
        <v>28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6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12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1730.690909090909</v>
      </c>
      <c r="BQ30" s="7">
        <f>BO30/31*31</f>
        <v/>
      </c>
      <c r="BR30" s="7">
        <f>IFERROR(BL30/BE30,0)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31226.25</v>
      </c>
      <c r="F31" s="7" t="n">
        <v>17</v>
      </c>
      <c r="G31" s="7" t="n">
        <v>1840.75</v>
      </c>
      <c r="H31" s="7" t="n">
        <v>3</v>
      </c>
      <c r="I31" s="7" t="n">
        <v>0</v>
      </c>
      <c r="J31" s="7" t="n">
        <v>15</v>
      </c>
      <c r="K31" s="7">
        <f>ROUND(J31*BP31/100,0)*100</f>
        <v/>
      </c>
      <c r="L31" s="7" t="n">
        <v>0</v>
      </c>
      <c r="M31" s="7">
        <f>E31-K31</f>
        <v/>
      </c>
      <c r="N31" s="7" t="n">
        <v>3</v>
      </c>
      <c r="O31" s="7" t="n">
        <v>31195.83</v>
      </c>
      <c r="P31" s="7" t="n">
        <v>17</v>
      </c>
      <c r="Q31" s="7" t="n">
        <v>688.75</v>
      </c>
      <c r="R31" s="7" t="n">
        <v>1</v>
      </c>
      <c r="S31" s="7" t="n">
        <v>0</v>
      </c>
      <c r="T31" s="7" t="n">
        <v>15</v>
      </c>
      <c r="U31" s="7">
        <f>ROUND(T31*BP31/100,0)*100</f>
        <v/>
      </c>
      <c r="V31" s="7" t="n">
        <v>0</v>
      </c>
      <c r="W31" s="7">
        <f>O31-U31</f>
        <v/>
      </c>
      <c r="X31" s="7" t="n">
        <v>4</v>
      </c>
      <c r="Y31" s="7" t="n">
        <v>23533.41</v>
      </c>
      <c r="Z31" s="7" t="n">
        <v>13</v>
      </c>
      <c r="AA31" s="7" t="n">
        <v>3418.75</v>
      </c>
      <c r="AB31" s="7" t="n">
        <v>4</v>
      </c>
      <c r="AC31" s="7" t="n">
        <v>0</v>
      </c>
      <c r="AD31" s="7" t="n">
        <v>15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2</v>
      </c>
      <c r="AI31" s="7" t="n">
        <v>24493.75</v>
      </c>
      <c r="AJ31" s="7" t="n">
        <v>15</v>
      </c>
      <c r="AK31" s="7" t="n">
        <v>0</v>
      </c>
      <c r="AL31" s="7" t="n">
        <v>0</v>
      </c>
      <c r="AM31" s="7" t="n">
        <v>0</v>
      </c>
      <c r="AN31" s="7" t="n">
        <v>15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3</v>
      </c>
      <c r="AS31" s="7" t="n">
        <v>11685.34</v>
      </c>
      <c r="AT31" s="7" t="n">
        <v>6</v>
      </c>
      <c r="AU31" s="7" t="n">
        <v>0</v>
      </c>
      <c r="AV31" s="7" t="n">
        <v>0</v>
      </c>
      <c r="AW31" s="7" t="n">
        <v>0</v>
      </c>
      <c r="AX31" s="7" t="n">
        <v>6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1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1850.26947368421</v>
      </c>
      <c r="BQ31" s="7">
        <f>BO31/31*31</f>
        <v/>
      </c>
      <c r="BR31" s="7">
        <f>IFERROR(BL31/BE31,0)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8028.25</v>
      </c>
      <c r="F32" s="7" t="n">
        <v>6</v>
      </c>
      <c r="G32" s="7" t="n">
        <v>2640</v>
      </c>
      <c r="H32" s="7" t="n">
        <v>3</v>
      </c>
      <c r="I32" s="7" t="n">
        <v>0</v>
      </c>
      <c r="J32" s="7" t="n">
        <v>11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8203.25</v>
      </c>
      <c r="P32" s="7" t="n">
        <v>6</v>
      </c>
      <c r="Q32" s="7" t="n">
        <v>2640</v>
      </c>
      <c r="R32" s="7" t="n">
        <v>3</v>
      </c>
      <c r="S32" s="7" t="n">
        <v>1</v>
      </c>
      <c r="T32" s="7" t="n">
        <v>11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13122.25</v>
      </c>
      <c r="Z32" s="7" t="n">
        <v>10</v>
      </c>
      <c r="AA32" s="7" t="n">
        <v>2640</v>
      </c>
      <c r="AB32" s="7" t="n">
        <v>3</v>
      </c>
      <c r="AC32" s="7" t="n">
        <v>1</v>
      </c>
      <c r="AD32" s="7" t="n">
        <v>11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12294</v>
      </c>
      <c r="AJ32" s="7" t="n">
        <v>9</v>
      </c>
      <c r="AK32" s="7" t="n">
        <v>1760</v>
      </c>
      <c r="AL32" s="7" t="n">
        <v>2</v>
      </c>
      <c r="AM32" s="7" t="n">
        <v>0</v>
      </c>
      <c r="AN32" s="7" t="n">
        <v>11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2822.5</v>
      </c>
      <c r="AT32" s="7" t="n">
        <v>2</v>
      </c>
      <c r="AU32" s="7" t="n">
        <v>0</v>
      </c>
      <c r="AV32" s="7" t="n">
        <v>0</v>
      </c>
      <c r="AW32" s="7" t="n">
        <v>0</v>
      </c>
      <c r="AX32" s="7" t="n">
        <v>5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1316.922619047619</v>
      </c>
      <c r="BQ32" s="7">
        <f>BO32/31*31</f>
        <v/>
      </c>
      <c r="BR32" s="7">
        <f>IFERROR(BL32/BE32,0)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ПТ</t>
        </is>
      </c>
      <c r="D33" s="6" t="inlineStr">
        <is>
          <t>Романов Валерий Валерьевич</t>
        </is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2460</v>
      </c>
      <c r="AJ33" s="7" t="n">
        <v>2</v>
      </c>
      <c r="AK33" s="7" t="n">
        <v>0</v>
      </c>
      <c r="AL33" s="7" t="n">
        <v>0</v>
      </c>
      <c r="AM33" s="7" t="n">
        <v>0</v>
      </c>
      <c r="AN33" s="7" t="n">
        <v>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1250</v>
      </c>
      <c r="BQ33" s="7">
        <f>BO33/31*31</f>
        <v/>
      </c>
      <c r="BR33" s="7">
        <f>IFERROR(BL33/BE33,0)</f>
        <v/>
      </c>
    </row>
    <row r="34">
      <c r="A34" s="6" t="n">
        <v>20</v>
      </c>
      <c r="B34" s="6" t="inlineStr">
        <is>
          <t>2026-06-01</t>
        </is>
      </c>
      <c r="C34" s="6" t="inlineStr">
        <is>
          <t>ТВК</t>
        </is>
      </c>
      <c r="D34" s="6" t="inlineStr">
        <is>
          <t>Севрюк Наталья Фангаровна</t>
        </is>
      </c>
      <c r="E34" s="7" t="n">
        <v>29748</v>
      </c>
      <c r="F34" s="7" t="n">
        <v>19</v>
      </c>
      <c r="G34" s="7" t="n">
        <v>17471.25</v>
      </c>
      <c r="H34" s="7" t="n">
        <v>21</v>
      </c>
      <c r="I34" s="7" t="n">
        <v>0</v>
      </c>
      <c r="J34" s="7" t="n">
        <v>22</v>
      </c>
      <c r="K34" s="7">
        <f>ROUND(J34*BP34/100,0)*100</f>
        <v/>
      </c>
      <c r="L34" s="7" t="n">
        <v>0</v>
      </c>
      <c r="M34" s="7">
        <f>E34-K34</f>
        <v/>
      </c>
      <c r="N34" s="7" t="n">
        <v>1</v>
      </c>
      <c r="O34" s="7" t="n">
        <v>24995</v>
      </c>
      <c r="P34" s="7" t="n">
        <v>16</v>
      </c>
      <c r="Q34" s="7" t="n">
        <v>7053.75</v>
      </c>
      <c r="R34" s="7" t="n">
        <v>8</v>
      </c>
      <c r="S34" s="7" t="n">
        <v>1</v>
      </c>
      <c r="T34" s="7" t="n">
        <v>22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22132.5</v>
      </c>
      <c r="Z34" s="7" t="n">
        <v>14</v>
      </c>
      <c r="AA34" s="7" t="n">
        <v>2730</v>
      </c>
      <c r="AB34" s="7" t="n">
        <v>3</v>
      </c>
      <c r="AC34" s="7" t="n">
        <v>0</v>
      </c>
      <c r="AD34" s="7" t="n">
        <v>22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1</v>
      </c>
      <c r="AI34" s="7" t="n">
        <v>25560</v>
      </c>
      <c r="AJ34" s="7" t="n">
        <v>19</v>
      </c>
      <c r="AK34" s="7" t="n">
        <v>5927.5</v>
      </c>
      <c r="AL34" s="7" t="n">
        <v>7</v>
      </c>
      <c r="AM34" s="7" t="n">
        <v>0</v>
      </c>
      <c r="AN34" s="7" t="n">
        <v>22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19325</v>
      </c>
      <c r="AT34" s="7" t="n">
        <v>13</v>
      </c>
      <c r="AU34" s="7" t="n">
        <v>1820</v>
      </c>
      <c r="AV34" s="7" t="n">
        <v>2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1314.166511627907</v>
      </c>
      <c r="BQ34" s="7">
        <f>BO34/31*31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ГП</t>
        </is>
      </c>
      <c r="E35" s="9">
        <f>SUM(E30:E34)</f>
        <v/>
      </c>
      <c r="F35" s="9">
        <f>SUM(F30:F34)</f>
        <v/>
      </c>
      <c r="G35" s="9">
        <f>SUM(G30:G34)</f>
        <v/>
      </c>
      <c r="H35" s="9">
        <f>SUM(H30:H34)</f>
        <v/>
      </c>
      <c r="I35" s="9">
        <f>SUM(I30:I34)</f>
        <v/>
      </c>
      <c r="J35" s="9">
        <f>SUM(J30:J34)</f>
        <v/>
      </c>
      <c r="K35" s="9">
        <f>SUM(K30:K34)</f>
        <v/>
      </c>
      <c r="L35" s="9">
        <f>SUM(L30:L34)</f>
        <v/>
      </c>
      <c r="M35" s="9">
        <f>SUM(M30:M34)</f>
        <v/>
      </c>
      <c r="N35" s="9">
        <f>SUM(N30:N34)</f>
        <v/>
      </c>
      <c r="O35" s="9">
        <f>SUM(O30:O34)</f>
        <v/>
      </c>
      <c r="P35" s="9">
        <f>SUM(P30:P34)</f>
        <v/>
      </c>
      <c r="Q35" s="9">
        <f>SUM(Q30:Q34)</f>
        <v/>
      </c>
      <c r="R35" s="9">
        <f>SUM(R30:R34)</f>
        <v/>
      </c>
      <c r="S35" s="9">
        <f>SUM(S30:S34)</f>
        <v/>
      </c>
      <c r="T35" s="9">
        <f>SUM(T30:T34)</f>
        <v/>
      </c>
      <c r="U35" s="9">
        <f>SUM(U30:U34)</f>
        <v/>
      </c>
      <c r="V35" s="9">
        <f>SUM(V30:V34)</f>
        <v/>
      </c>
      <c r="W35" s="9">
        <f>SUM(W30:W34)</f>
        <v/>
      </c>
      <c r="X35" s="9">
        <f>SUM(X30:X34)</f>
        <v/>
      </c>
      <c r="Y35" s="9">
        <f>SUM(Y30:Y34)</f>
        <v/>
      </c>
      <c r="Z35" s="9">
        <f>SUM(Z30:Z34)</f>
        <v/>
      </c>
      <c r="AA35" s="9">
        <f>SUM(AA30:AA34)</f>
        <v/>
      </c>
      <c r="AB35" s="9">
        <f>SUM(AB30:AB34)</f>
        <v/>
      </c>
      <c r="AC35" s="9">
        <f>SUM(AC30:AC34)</f>
        <v/>
      </c>
      <c r="AD35" s="9">
        <f>SUM(AD30:AD34)</f>
        <v/>
      </c>
      <c r="AE35" s="9">
        <f>SUM(AE30:AE34)</f>
        <v/>
      </c>
      <c r="AF35" s="9">
        <f>SUM(AF30:AF34)</f>
        <v/>
      </c>
      <c r="AG35" s="9">
        <f>SUM(AG30:AG34)</f>
        <v/>
      </c>
      <c r="AH35" s="9">
        <f>SUM(AH30:AH34)</f>
        <v/>
      </c>
      <c r="AI35" s="9">
        <f>SUM(AI30:AI34)</f>
        <v/>
      </c>
      <c r="AJ35" s="9">
        <f>SUM(AJ30:AJ34)</f>
        <v/>
      </c>
      <c r="AK35" s="9">
        <f>SUM(AK30:AK34)</f>
        <v/>
      </c>
      <c r="AL35" s="9">
        <f>SUM(AL30:AL34)</f>
        <v/>
      </c>
      <c r="AM35" s="9">
        <f>SUM(AM30:AM34)</f>
        <v/>
      </c>
      <c r="AN35" s="9">
        <f>SUM(AN30:AN34)</f>
        <v/>
      </c>
      <c r="AO35" s="9">
        <f>SUM(AO30:AO34)</f>
        <v/>
      </c>
      <c r="AP35" s="9">
        <f>SUM(AP30:AP34)</f>
        <v/>
      </c>
      <c r="AQ35" s="9">
        <f>SUM(AQ30:AQ34)</f>
        <v/>
      </c>
      <c r="AR35" s="9">
        <f>SUM(AR30:AR34)</f>
        <v/>
      </c>
      <c r="AS35" s="9">
        <f>SUM(AS30:AS34)</f>
        <v/>
      </c>
      <c r="AT35" s="9">
        <f>SUM(AT30:AT34)</f>
        <v/>
      </c>
      <c r="AU35" s="9">
        <f>SUM(AU30:AU34)</f>
        <v/>
      </c>
      <c r="AV35" s="9">
        <f>SUM(AV30:AV34)</f>
        <v/>
      </c>
      <c r="AW35" s="9">
        <f>SUM(AW30:AW34)</f>
        <v/>
      </c>
      <c r="AX35" s="9">
        <f>SUM(AX30:AX34)</f>
        <v/>
      </c>
      <c r="AY35" s="9">
        <f>SUM(AY30:AY34)</f>
        <v/>
      </c>
      <c r="AZ35" s="9">
        <f>SUM(AZ30:AZ34)</f>
        <v/>
      </c>
      <c r="BA35" s="9">
        <f>SUM(BA30:BA34)</f>
        <v/>
      </c>
      <c r="BB35" s="9">
        <f>SUM(BB30:BB34)</f>
        <v/>
      </c>
      <c r="BC35" s="9">
        <f>SUM(BC30:BC34)</f>
        <v/>
      </c>
      <c r="BD35" s="9">
        <f>SUM(BD30:BD34)</f>
        <v/>
      </c>
      <c r="BE35" s="9">
        <f>SUM(BE30:BE34)</f>
        <v/>
      </c>
      <c r="BF35" s="9">
        <f>SUM(BF30:BF34)</f>
        <v/>
      </c>
      <c r="BG35" s="9">
        <f>SUM(BG30:BG34)</f>
        <v/>
      </c>
      <c r="BH35" s="9">
        <f>SUM(BH30:BH34)</f>
        <v/>
      </c>
      <c r="BI35" s="9">
        <f>SUM(BI30:BI34)</f>
        <v/>
      </c>
      <c r="BJ35" s="9">
        <f>SUM(BJ30:BJ34)</f>
        <v/>
      </c>
      <c r="BK35" s="9">
        <f>SUM(BK30:BK34)</f>
        <v/>
      </c>
      <c r="BL35" s="9">
        <f>SUM(BL30:BL34)</f>
        <v/>
      </c>
      <c r="BM35" s="9">
        <f>SUM(BM30:BM34)</f>
        <v/>
      </c>
      <c r="BN35" s="9">
        <f>SUM(BN30:BN34)</f>
        <v/>
      </c>
      <c r="BO35" s="9">
        <f>SUM(BO30:BO34)</f>
        <v/>
      </c>
      <c r="BP35" s="9">
        <f>IFERROR(BK35/BD35,0)</f>
        <v/>
      </c>
      <c r="BQ35" s="9">
        <f>BO35/31*31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SUM(E13,E26,E35)</f>
        <v/>
      </c>
      <c r="F37" s="11">
        <f>SUM(F13,F26,F35)</f>
        <v/>
      </c>
      <c r="G37" s="11">
        <f>SUM(G13,G26,G35)</f>
        <v/>
      </c>
      <c r="H37" s="11">
        <f>SUM(H13,H26,H35)</f>
        <v/>
      </c>
      <c r="I37" s="11">
        <f>SUM(I13,I26,I35)</f>
        <v/>
      </c>
      <c r="J37" s="11">
        <f>SUM(J13,J26,J35)</f>
        <v/>
      </c>
      <c r="K37" s="11">
        <f>SUM(K13,K26,K35)</f>
        <v/>
      </c>
      <c r="L37" s="11">
        <f>SUM(L13,L26,L35)</f>
        <v/>
      </c>
      <c r="M37" s="11">
        <f>SUM(M13,M26,M35)</f>
        <v/>
      </c>
      <c r="N37" s="11">
        <f>SUM(N13,N26,N35)</f>
        <v/>
      </c>
      <c r="O37" s="11">
        <f>SUM(O13,O26,O35)</f>
        <v/>
      </c>
      <c r="P37" s="11">
        <f>SUM(P13,P26,P35)</f>
        <v/>
      </c>
      <c r="Q37" s="11">
        <f>SUM(Q13,Q26,Q35)</f>
        <v/>
      </c>
      <c r="R37" s="11">
        <f>SUM(R13,R26,R35)</f>
        <v/>
      </c>
      <c r="S37" s="11">
        <f>SUM(S13,S26,S35)</f>
        <v/>
      </c>
      <c r="T37" s="11">
        <f>SUM(T13,T26,T35)</f>
        <v/>
      </c>
      <c r="U37" s="11">
        <f>SUM(U13,U26,U35)</f>
        <v/>
      </c>
      <c r="V37" s="11">
        <f>SUM(V13,V26,V35)</f>
        <v/>
      </c>
      <c r="W37" s="11">
        <f>SUM(W13,W26,W35)</f>
        <v/>
      </c>
      <c r="X37" s="11">
        <f>SUM(X13,X26,X35)</f>
        <v/>
      </c>
      <c r="Y37" s="11">
        <f>SUM(Y13,Y26,Y35)</f>
        <v/>
      </c>
      <c r="Z37" s="11">
        <f>SUM(Z13,Z26,Z35)</f>
        <v/>
      </c>
      <c r="AA37" s="11">
        <f>SUM(AA13,AA26,AA35)</f>
        <v/>
      </c>
      <c r="AB37" s="11">
        <f>SUM(AB13,AB26,AB35)</f>
        <v/>
      </c>
      <c r="AC37" s="11">
        <f>SUM(AC13,AC26,AC35)</f>
        <v/>
      </c>
      <c r="AD37" s="11">
        <f>SUM(AD13,AD26,AD35)</f>
        <v/>
      </c>
      <c r="AE37" s="11">
        <f>SUM(AE13,AE26,AE35)</f>
        <v/>
      </c>
      <c r="AF37" s="11">
        <f>SUM(AF13,AF26,AF35)</f>
        <v/>
      </c>
      <c r="AG37" s="11">
        <f>SUM(AG13,AG26,AG35)</f>
        <v/>
      </c>
      <c r="AH37" s="11">
        <f>SUM(AH13,AH26,AH35)</f>
        <v/>
      </c>
      <c r="AI37" s="11">
        <f>SUM(AI13,AI26,AI35)</f>
        <v/>
      </c>
      <c r="AJ37" s="11">
        <f>SUM(AJ13,AJ26,AJ35)</f>
        <v/>
      </c>
      <c r="AK37" s="11">
        <f>SUM(AK13,AK26,AK35)</f>
        <v/>
      </c>
      <c r="AL37" s="11">
        <f>SUM(AL13,AL26,AL35)</f>
        <v/>
      </c>
      <c r="AM37" s="11">
        <f>SUM(AM13,AM26,AM35)</f>
        <v/>
      </c>
      <c r="AN37" s="11">
        <f>SUM(AN13,AN26,AN35)</f>
        <v/>
      </c>
      <c r="AO37" s="11">
        <f>SUM(AO13,AO26,AO35)</f>
        <v/>
      </c>
      <c r="AP37" s="11">
        <f>SUM(AP13,AP26,AP35)</f>
        <v/>
      </c>
      <c r="AQ37" s="11">
        <f>SUM(AQ13,AQ26,AQ35)</f>
        <v/>
      </c>
      <c r="AR37" s="11">
        <f>SUM(AR13,AR26,AR35)</f>
        <v/>
      </c>
      <c r="AS37" s="11">
        <f>SUM(AS13,AS26,AS35)</f>
        <v/>
      </c>
      <c r="AT37" s="11">
        <f>SUM(AT13,AT26,AT35)</f>
        <v/>
      </c>
      <c r="AU37" s="11">
        <f>SUM(AU13,AU26,AU35)</f>
        <v/>
      </c>
      <c r="AV37" s="11">
        <f>SUM(AV13,AV26,AV35)</f>
        <v/>
      </c>
      <c r="AW37" s="11">
        <f>SUM(AW13,AW26,AW35)</f>
        <v/>
      </c>
      <c r="AX37" s="11">
        <f>SUM(AX13,AX26,AX35)</f>
        <v/>
      </c>
      <c r="AY37" s="11">
        <f>SUM(AY13,AY26,AY35)</f>
        <v/>
      </c>
      <c r="AZ37" s="11">
        <f>SUM(AZ13,AZ26,AZ35)</f>
        <v/>
      </c>
      <c r="BA37" s="11">
        <f>SUM(BA13,BA26,BA35)</f>
        <v/>
      </c>
      <c r="BB37" s="11">
        <f>SUM(BB13,BB26,BB35)</f>
        <v/>
      </c>
      <c r="BC37" s="11">
        <f>SUM(BC13,BC26,BC35)</f>
        <v/>
      </c>
      <c r="BD37" s="11">
        <f>SUM(BD13,BD26,BD35)</f>
        <v/>
      </c>
      <c r="BE37" s="11">
        <f>SUM(BE13,BE26,BE35)</f>
        <v/>
      </c>
      <c r="BF37" s="11">
        <f>SUM(BF13,BF26,BF35)</f>
        <v/>
      </c>
      <c r="BG37" s="11">
        <f>SUM(BG13,BG26,BG35)</f>
        <v/>
      </c>
      <c r="BH37" s="11">
        <f>SUM(BH13,BH26,BH35)</f>
        <v/>
      </c>
      <c r="BI37" s="11">
        <f>SUM(BI13,BI26,BI35)</f>
        <v/>
      </c>
      <c r="BJ37" s="11">
        <f>SUM(BJ13,BJ26,BJ35)</f>
        <v/>
      </c>
      <c r="BK37" s="11">
        <f>SUM(BK13,BK26,BK35)</f>
        <v/>
      </c>
      <c r="BL37" s="11">
        <f>SUM(BL13,BL26,BL35)</f>
        <v/>
      </c>
      <c r="BM37" s="11">
        <f>SUM(BM13,BM26,BM35)</f>
        <v/>
      </c>
      <c r="BN37" s="11">
        <f>SUM(BN13,BN26,BN35)</f>
        <v/>
      </c>
      <c r="BO37" s="11">
        <f>SUM(BO13,BO26,BO35)</f>
        <v/>
      </c>
      <c r="BP37" s="11">
        <f>IFERROR(BK37/BD37,0)</f>
        <v/>
      </c>
      <c r="BQ37" s="11">
        <f>BO37/31*31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4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4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4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4">
    <cfRule type="dataBar" priority="12">
      <dataBar showValue="1">
        <cfvo type="num" val="0"/>
        <cfvo type="num" val="0"/>
        <color rgb="00D8B4FE"/>
      </dataBar>
    </cfRule>
  </conditionalFormatting>
  <conditionalFormatting sqref="BA7:BA12">
    <cfRule type="dataBar" priority="13">
      <dataBar showValue="1">
        <cfvo type="num" val="0"/>
        <cfvo type="num" val="0"/>
        <color rgb="00D8B4FE"/>
      </dataBar>
    </cfRule>
  </conditionalFormatting>
  <conditionalFormatting sqref="BA17:BA25">
    <cfRule type="dataBar" priority="14">
      <dataBar showValue="1">
        <cfvo type="num" val="0"/>
        <cfvo type="num" val="0"/>
        <color rgb="00D8B4FE"/>
      </dataBar>
    </cfRule>
  </conditionalFormatting>
  <conditionalFormatting sqref="BA30:BA34">
    <cfRule type="dataBar" priority="15">
      <dataBar showValue="1">
        <cfvo type="num" val="0"/>
        <cfvo type="num" val="0"/>
        <color rgb="00D8B4FE"/>
      </dataBar>
    </cfRule>
  </conditionalFormatting>
  <conditionalFormatting sqref="BQ7:BQ12">
    <cfRule type="dataBar" priority="16">
      <dataBar showValue="1">
        <cfvo type="num" val="0"/>
        <cfvo type="max"/>
        <color rgb="00B7E4C7"/>
      </dataBar>
    </cfRule>
  </conditionalFormatting>
  <conditionalFormatting sqref="BQ17:BQ25">
    <cfRule type="dataBar" priority="17">
      <dataBar showValue="1">
        <cfvo type="num" val="0"/>
        <cfvo type="max"/>
        <color rgb="00B7E4C7"/>
      </dataBar>
    </cfRule>
  </conditionalFormatting>
  <conditionalFormatting sqref="BQ30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0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3397815.140000002</v>
      </c>
    </row>
    <row r="7">
      <c r="A7" s="6" t="inlineStr">
        <is>
          <t>План суммы</t>
        </is>
      </c>
      <c r="B7" s="14" t="n">
        <v>2974700</v>
      </c>
    </row>
    <row r="8">
      <c r="A8" s="6" t="inlineStr">
        <is>
          <t>Выполнение суммы</t>
        </is>
      </c>
      <c r="B8" s="15" t="n">
        <v>1.142237919790231</v>
      </c>
    </row>
    <row r="9">
      <c r="A9" s="6" t="inlineStr">
        <is>
          <t>Факт тренировок</t>
        </is>
      </c>
      <c r="B9" s="14" t="n">
        <v>4264</v>
      </c>
    </row>
    <row r="10">
      <c r="A10" s="6" t="inlineStr">
        <is>
          <t>План тренировок</t>
        </is>
      </c>
      <c r="B10" s="14" t="n">
        <v>3746</v>
      </c>
    </row>
    <row r="11">
      <c r="A11" s="6" t="inlineStr">
        <is>
          <t>Выполнение тренировок</t>
        </is>
      </c>
      <c r="B11" s="15" t="n">
        <v>1.138280832888414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2743</v>
      </c>
      <c r="C17" s="7" t="n">
        <v>3112</v>
      </c>
      <c r="D17" s="17" t="n">
        <v>1.134524243528983</v>
      </c>
      <c r="E17" s="7" t="n">
        <v>1649800</v>
      </c>
      <c r="F17" s="7" t="n">
        <v>1900033.100000001</v>
      </c>
      <c r="G17" s="17" t="n">
        <v>1.151674809067766</v>
      </c>
      <c r="H17" s="7" t="n">
        <v>1900033.100000001</v>
      </c>
      <c r="I17" s="7" t="n">
        <v>250233.1000000008</v>
      </c>
    </row>
    <row r="18">
      <c r="A18" s="6" t="inlineStr">
        <is>
          <t>ТЗ</t>
        </is>
      </c>
      <c r="B18" s="7" t="n">
        <v>665</v>
      </c>
      <c r="C18" s="7" t="n">
        <v>793</v>
      </c>
      <c r="D18" s="17" t="n">
        <v>1.192481203007519</v>
      </c>
      <c r="E18" s="7" t="n">
        <v>794700</v>
      </c>
      <c r="F18" s="7" t="n">
        <v>949055.9600000004</v>
      </c>
      <c r="G18" s="17" t="n">
        <v>1.194231735246005</v>
      </c>
      <c r="H18" s="7" t="n">
        <v>949055.9600000004</v>
      </c>
      <c r="I18" s="7" t="n">
        <v>154355.9600000004</v>
      </c>
    </row>
    <row r="19">
      <c r="A19" s="6" t="inlineStr">
        <is>
          <t>ГП</t>
        </is>
      </c>
      <c r="B19" s="7" t="n">
        <v>338</v>
      </c>
      <c r="C19" s="7" t="n">
        <v>359</v>
      </c>
      <c r="D19" s="17" t="n">
        <v>1.062130177514793</v>
      </c>
      <c r="E19" s="7" t="n">
        <v>530200</v>
      </c>
      <c r="F19" s="7" t="n">
        <v>548726.08</v>
      </c>
      <c r="G19" s="17" t="n">
        <v>1.034941682384006</v>
      </c>
      <c r="H19" s="7" t="n">
        <v>548726.08</v>
      </c>
      <c r="I19" s="7" t="n">
        <v>18526.07999999996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Боска Ляна Викторовна</t>
        </is>
      </c>
      <c r="C25" s="7" t="n">
        <v>1074</v>
      </c>
      <c r="D25" s="7" t="n">
        <v>938</v>
      </c>
      <c r="E25" s="17" t="n">
        <v>0.8733705772811918</v>
      </c>
      <c r="F25" s="7" t="n">
        <v>626900</v>
      </c>
      <c r="G25" s="7" t="n">
        <v>489576.25</v>
      </c>
      <c r="H25" s="17" t="n">
        <v>0.780947918328282</v>
      </c>
      <c r="I25" s="7" t="n">
        <v>489576.25</v>
      </c>
      <c r="J25" s="7" t="n">
        <v>-137323.75</v>
      </c>
    </row>
    <row r="26">
      <c r="A26" s="6" t="inlineStr">
        <is>
          <t>БАС</t>
        </is>
      </c>
      <c r="B26" s="6" t="inlineStr">
        <is>
          <t>Фролова Варвара Ильинична</t>
        </is>
      </c>
      <c r="C26" s="7" t="n">
        <v>378</v>
      </c>
      <c r="D26" s="7" t="n">
        <v>347</v>
      </c>
      <c r="E26" s="17" t="n">
        <v>0.917989417989418</v>
      </c>
      <c r="F26" s="7" t="n">
        <v>207800</v>
      </c>
      <c r="G26" s="7" t="n">
        <v>180650.5</v>
      </c>
      <c r="H26" s="17" t="n">
        <v>0.8693479307025986</v>
      </c>
      <c r="I26" s="7" t="n">
        <v>180650.5</v>
      </c>
      <c r="J26" s="7" t="n">
        <v>-27149.5</v>
      </c>
    </row>
    <row r="27">
      <c r="A27" s="6" t="inlineStr">
        <is>
          <t>БАС</t>
        </is>
      </c>
      <c r="B27" s="6" t="inlineStr">
        <is>
          <t>Ягонский Валерий Сергеевич</t>
        </is>
      </c>
      <c r="C27" s="7" t="n">
        <v>479</v>
      </c>
      <c r="D27" s="7" t="n">
        <v>416</v>
      </c>
      <c r="E27" s="17" t="n">
        <v>0.8684759916492694</v>
      </c>
      <c r="F27" s="7" t="n">
        <v>269200</v>
      </c>
      <c r="G27" s="7" t="n">
        <v>278160.51</v>
      </c>
      <c r="H27" s="17" t="n">
        <v>1.033285698365527</v>
      </c>
      <c r="I27" s="7" t="n">
        <v>278160.51</v>
      </c>
      <c r="J27" s="7" t="n">
        <v>8960.510000000009</v>
      </c>
    </row>
    <row r="28">
      <c r="A28" s="6" t="inlineStr">
        <is>
          <t>БАС</t>
        </is>
      </c>
      <c r="B28" s="6" t="inlineStr">
        <is>
          <t>Маслов Виктор Олегович</t>
        </is>
      </c>
      <c r="C28" s="7" t="n">
        <v>170</v>
      </c>
      <c r="D28" s="7" t="n">
        <v>192</v>
      </c>
      <c r="E28" s="17" t="n">
        <v>1.129411764705882</v>
      </c>
      <c r="F28" s="7" t="n">
        <v>117700</v>
      </c>
      <c r="G28" s="7" t="n">
        <v>129360.35</v>
      </c>
      <c r="H28" s="17" t="n">
        <v>1.0990683942226</v>
      </c>
      <c r="I28" s="7" t="n">
        <v>129360.35</v>
      </c>
      <c r="J28" s="7" t="n">
        <v>11660.34999999998</v>
      </c>
    </row>
    <row r="29">
      <c r="A29" s="6" t="inlineStr">
        <is>
          <t>БАС</t>
        </is>
      </c>
      <c r="B29" s="6" t="inlineStr">
        <is>
          <t>Ларцева Лариса Викторовна</t>
        </is>
      </c>
      <c r="C29" s="7" t="n">
        <v>627</v>
      </c>
      <c r="D29" s="7" t="n">
        <v>1165</v>
      </c>
      <c r="E29" s="17" t="n">
        <v>1.858054226475279</v>
      </c>
      <c r="F29" s="7" t="n">
        <v>408900</v>
      </c>
      <c r="G29" s="7" t="n">
        <v>764078.4099999997</v>
      </c>
      <c r="H29" s="17" t="n">
        <v>1.868619246759598</v>
      </c>
      <c r="I29" s="7" t="n">
        <v>764078.4099999997</v>
      </c>
      <c r="J29" s="7" t="n">
        <v>355178.4099999997</v>
      </c>
    </row>
    <row r="30">
      <c r="A30" s="6" t="inlineStr">
        <is>
          <t>БАС</t>
        </is>
      </c>
      <c r="B30" s="6" t="inlineStr">
        <is>
          <t>Семененко Мария Георгиевна</t>
        </is>
      </c>
      <c r="C30" s="7" t="n">
        <v>15</v>
      </c>
      <c r="D30" s="7" t="n">
        <v>54</v>
      </c>
      <c r="E30" s="17" t="n">
        <v>3.6</v>
      </c>
      <c r="F30" s="7" t="n">
        <v>19300</v>
      </c>
      <c r="G30" s="7" t="n">
        <v>58207.07999999999</v>
      </c>
      <c r="H30" s="17" t="n">
        <v>3.015910880829015</v>
      </c>
      <c r="I30" s="7" t="n">
        <v>58207.07999999999</v>
      </c>
      <c r="J30" s="7" t="n">
        <v>38907.07999999999</v>
      </c>
    </row>
    <row r="31">
      <c r="A31" s="6" t="inlineStr">
        <is>
          <t>ТЗ</t>
        </is>
      </c>
      <c r="B31" s="6" t="inlineStr">
        <is>
          <t>Рычков Евгений Викторович</t>
        </is>
      </c>
      <c r="C31" s="7" t="n">
        <v>146</v>
      </c>
      <c r="D31" s="7" t="n">
        <v>142</v>
      </c>
      <c r="E31" s="17" t="n">
        <v>0.9726027397260274</v>
      </c>
      <c r="F31" s="7" t="n">
        <v>141200</v>
      </c>
      <c r="G31" s="7" t="n">
        <v>145773.84</v>
      </c>
      <c r="H31" s="17" t="n">
        <v>1.032392634560906</v>
      </c>
      <c r="I31" s="7" t="n">
        <v>145773.84</v>
      </c>
      <c r="J31" s="7" t="n">
        <v>4573.839999999997</v>
      </c>
    </row>
    <row r="32">
      <c r="A32" s="6" t="inlineStr">
        <is>
          <t>ТЗ</t>
        </is>
      </c>
      <c r="B32" s="6" t="inlineStr">
        <is>
          <t>Козырев Марк Романович</t>
        </is>
      </c>
      <c r="C32" s="7" t="n">
        <v>40</v>
      </c>
      <c r="D32" s="7" t="n">
        <v>47</v>
      </c>
      <c r="E32" s="17" t="n">
        <v>1.175</v>
      </c>
      <c r="F32" s="7" t="n">
        <v>50200</v>
      </c>
      <c r="G32" s="7" t="n">
        <v>54502.8</v>
      </c>
      <c r="H32" s="17" t="n">
        <v>1.085713147410359</v>
      </c>
      <c r="I32" s="7" t="n">
        <v>54502.8</v>
      </c>
      <c r="J32" s="7" t="n">
        <v>4302.800000000003</v>
      </c>
    </row>
    <row r="33">
      <c r="A33" s="6" t="inlineStr">
        <is>
          <t>ТЗ</t>
        </is>
      </c>
      <c r="B33" s="6" t="inlineStr">
        <is>
          <t>Ондрак Елена Сергеевна</t>
        </is>
      </c>
      <c r="C33" s="7" t="n">
        <v>200</v>
      </c>
      <c r="D33" s="7" t="n">
        <v>213</v>
      </c>
      <c r="E33" s="17" t="n">
        <v>1.065</v>
      </c>
      <c r="F33" s="7" t="n">
        <v>306300</v>
      </c>
      <c r="G33" s="7" t="n">
        <v>333187.5</v>
      </c>
      <c r="H33" s="17" t="n">
        <v>1.087781586679726</v>
      </c>
      <c r="I33" s="7" t="n">
        <v>333187.5</v>
      </c>
      <c r="J33" s="7" t="n">
        <v>26887.5</v>
      </c>
    </row>
    <row r="34">
      <c r="A34" s="6" t="inlineStr">
        <is>
          <t>ТЗ</t>
        </is>
      </c>
      <c r="B34" s="6" t="inlineStr">
        <is>
          <t>Ефремова Анастасия Евгеньевна</t>
        </is>
      </c>
      <c r="C34" s="7" t="n">
        <v>37</v>
      </c>
      <c r="D34" s="7" t="n">
        <v>42</v>
      </c>
      <c r="E34" s="17" t="n">
        <v>1.135135135135135</v>
      </c>
      <c r="F34" s="7" t="n">
        <v>48200</v>
      </c>
      <c r="G34" s="7" t="n">
        <v>52906.8</v>
      </c>
      <c r="H34" s="17" t="n">
        <v>1.097651452282158</v>
      </c>
      <c r="I34" s="7" t="n">
        <v>52906.8</v>
      </c>
      <c r="J34" s="7" t="n">
        <v>4706.800000000003</v>
      </c>
    </row>
    <row r="35">
      <c r="A35" s="6" t="inlineStr">
        <is>
          <t>ТЗ</t>
        </is>
      </c>
      <c r="B35" s="6" t="inlineStr">
        <is>
          <t>Бойко Наталья Вячеславовна</t>
        </is>
      </c>
      <c r="C35" s="7" t="n">
        <v>52</v>
      </c>
      <c r="D35" s="7" t="n">
        <v>59</v>
      </c>
      <c r="E35" s="17" t="n">
        <v>1.134615384615385</v>
      </c>
      <c r="F35" s="7" t="n">
        <v>66000</v>
      </c>
      <c r="G35" s="7" t="n">
        <v>74606.39999999999</v>
      </c>
      <c r="H35" s="17" t="n">
        <v>1.1304</v>
      </c>
      <c r="I35" s="7" t="n">
        <v>74606.39999999999</v>
      </c>
      <c r="J35" s="7" t="n">
        <v>8606.399999999994</v>
      </c>
    </row>
    <row r="36">
      <c r="A36" s="6" t="inlineStr">
        <is>
          <t>ТЗ</t>
        </is>
      </c>
      <c r="B36" s="6" t="inlineStr">
        <is>
          <t>Чертыков Максим Васильевич</t>
        </is>
      </c>
      <c r="C36" s="7" t="n">
        <v>23</v>
      </c>
      <c r="D36" s="7" t="n">
        <v>28</v>
      </c>
      <c r="E36" s="17" t="n">
        <v>1.217391304347826</v>
      </c>
      <c r="F36" s="7" t="n">
        <v>26200</v>
      </c>
      <c r="G36" s="7" t="n">
        <v>32626</v>
      </c>
      <c r="H36" s="17" t="n">
        <v>1.245267175572519</v>
      </c>
      <c r="I36" s="7" t="n">
        <v>32626</v>
      </c>
      <c r="J36" s="7" t="n">
        <v>6426</v>
      </c>
    </row>
    <row r="37">
      <c r="A37" s="6" t="inlineStr">
        <is>
          <t>ТЗ</t>
        </is>
      </c>
      <c r="B37" s="6" t="inlineStr">
        <is>
          <t>Сафенрейдер Алексей Сергеевич</t>
        </is>
      </c>
      <c r="C37" s="7" t="n">
        <v>44</v>
      </c>
      <c r="D37" s="7" t="n">
        <v>59</v>
      </c>
      <c r="E37" s="17" t="n">
        <v>1.340909090909091</v>
      </c>
      <c r="F37" s="7" t="n">
        <v>36900</v>
      </c>
      <c r="G37" s="7" t="n">
        <v>47767.84</v>
      </c>
      <c r="H37" s="17" t="n">
        <v>1.294521409214092</v>
      </c>
      <c r="I37" s="7" t="n">
        <v>47767.84</v>
      </c>
      <c r="J37" s="7" t="n">
        <v>10867.84</v>
      </c>
    </row>
    <row r="38">
      <c r="A38" s="6" t="inlineStr">
        <is>
          <t>ТЗ</t>
        </is>
      </c>
      <c r="B38" s="6" t="inlineStr">
        <is>
          <t>Амельчаков Александр Андреевич</t>
        </is>
      </c>
      <c r="C38" s="7" t="n">
        <v>79</v>
      </c>
      <c r="D38" s="7" t="n">
        <v>128</v>
      </c>
      <c r="E38" s="17" t="n">
        <v>1.620253164556962</v>
      </c>
      <c r="F38" s="7" t="n">
        <v>70900</v>
      </c>
      <c r="G38" s="7" t="n">
        <v>119811.78</v>
      </c>
      <c r="H38" s="17" t="n">
        <v>1.689869957686883</v>
      </c>
      <c r="I38" s="7" t="n">
        <v>119811.78</v>
      </c>
      <c r="J38" s="7" t="n">
        <v>48911.77999999998</v>
      </c>
    </row>
    <row r="39">
      <c r="A39" s="6" t="inlineStr">
        <is>
          <t>ТЗ</t>
        </is>
      </c>
      <c r="B39" s="6" t="inlineStr">
        <is>
          <t>Карманов Павел Алексеевич</t>
        </is>
      </c>
      <c r="C39" s="7" t="n">
        <v>44</v>
      </c>
      <c r="D39" s="7" t="n">
        <v>75</v>
      </c>
      <c r="E39" s="17" t="n">
        <v>1.704545454545455</v>
      </c>
      <c r="F39" s="7" t="n">
        <v>48800</v>
      </c>
      <c r="G39" s="7" t="n">
        <v>87873</v>
      </c>
      <c r="H39" s="17" t="n">
        <v>1.800676229508197</v>
      </c>
      <c r="I39" s="7" t="n">
        <v>87873</v>
      </c>
      <c r="J39" s="7" t="n">
        <v>39073</v>
      </c>
    </row>
    <row r="40">
      <c r="A40" s="6" t="inlineStr">
        <is>
          <t>ГП</t>
        </is>
      </c>
      <c r="B40" s="6" t="inlineStr">
        <is>
          <t>Вдовина Вера Юрьевна</t>
        </is>
      </c>
      <c r="C40" s="7" t="n">
        <v>125</v>
      </c>
      <c r="D40" s="7" t="n">
        <v>97</v>
      </c>
      <c r="E40" s="17" t="n">
        <v>0.776</v>
      </c>
      <c r="F40" s="7" t="n">
        <v>216400</v>
      </c>
      <c r="G40" s="7" t="n">
        <v>164280</v>
      </c>
      <c r="H40" s="17" t="n">
        <v>0.7591497227356747</v>
      </c>
      <c r="I40" s="7" t="n">
        <v>164280</v>
      </c>
      <c r="J40" s="7" t="n">
        <v>-52120</v>
      </c>
    </row>
    <row r="41">
      <c r="A41" s="6" t="inlineStr">
        <is>
          <t>ГП</t>
        </is>
      </c>
      <c r="B41" s="6" t="inlineStr">
        <is>
          <t>Поминова Анна Анатольевна</t>
        </is>
      </c>
      <c r="C41" s="7" t="n">
        <v>48</v>
      </c>
      <c r="D41" s="7" t="n">
        <v>46</v>
      </c>
      <c r="E41" s="17" t="n">
        <v>0.9583333333333334</v>
      </c>
      <c r="F41" s="7" t="n">
        <v>62900</v>
      </c>
      <c r="G41" s="7" t="n">
        <v>54150.25</v>
      </c>
      <c r="H41" s="17" t="n">
        <v>0.8608942766295707</v>
      </c>
      <c r="I41" s="7" t="n">
        <v>54150.25</v>
      </c>
      <c r="J41" s="7" t="n">
        <v>-8749.75</v>
      </c>
    </row>
    <row r="42">
      <c r="A42" s="6" t="inlineStr">
        <is>
          <t>ГП</t>
        </is>
      </c>
      <c r="B42" s="6" t="inlineStr">
        <is>
          <t>Романов Валерий Валерьевич</t>
        </is>
      </c>
      <c r="C42" s="7" t="n">
        <v>2</v>
      </c>
      <c r="D42" s="7" t="n">
        <v>2</v>
      </c>
      <c r="E42" s="17" t="n">
        <v>1</v>
      </c>
      <c r="F42" s="7" t="n">
        <v>2500</v>
      </c>
      <c r="G42" s="7" t="n">
        <v>2460</v>
      </c>
      <c r="H42" s="17" t="n">
        <v>0.984</v>
      </c>
      <c r="I42" s="7" t="n">
        <v>2460</v>
      </c>
      <c r="J42" s="7" t="n">
        <v>-40</v>
      </c>
    </row>
    <row r="43">
      <c r="A43" s="6" t="inlineStr">
        <is>
          <t>ГП</t>
        </is>
      </c>
      <c r="B43" s="6" t="inlineStr">
        <is>
          <t>Севрюк Наталья Фангаровна</t>
        </is>
      </c>
      <c r="C43" s="7" t="n">
        <v>98</v>
      </c>
      <c r="D43" s="7" t="n">
        <v>125</v>
      </c>
      <c r="E43" s="17" t="n">
        <v>1.275510204081633</v>
      </c>
      <c r="F43" s="7" t="n">
        <v>128500</v>
      </c>
      <c r="G43" s="7" t="n">
        <v>161663</v>
      </c>
      <c r="H43" s="17" t="n">
        <v>1.258077821011673</v>
      </c>
      <c r="I43" s="7" t="n">
        <v>161663</v>
      </c>
      <c r="J43" s="7" t="n">
        <v>33163</v>
      </c>
    </row>
    <row r="44">
      <c r="A44" s="6" t="inlineStr">
        <is>
          <t>ГП</t>
        </is>
      </c>
      <c r="B44" s="6" t="inlineStr">
        <is>
          <t>Носонова Елена Валерьевна</t>
        </is>
      </c>
      <c r="C44" s="7" t="n">
        <v>65</v>
      </c>
      <c r="D44" s="7" t="n">
        <v>89</v>
      </c>
      <c r="E44" s="17" t="n">
        <v>1.369230769230769</v>
      </c>
      <c r="F44" s="7" t="n">
        <v>119900</v>
      </c>
      <c r="G44" s="7" t="n">
        <v>166172.83</v>
      </c>
      <c r="H44" s="17" t="n">
        <v>1.385928523769808</v>
      </c>
      <c r="I44" s="7" t="n">
        <v>166172.83</v>
      </c>
      <c r="J44" s="7" t="n">
        <v>46272.82999999999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01.03.2026</t>
        </is>
      </c>
      <c r="C50" s="7" t="n">
        <v>95958.06451612903</v>
      </c>
      <c r="D50" s="7" t="n">
        <v>13971.25</v>
      </c>
      <c r="E50" s="7" t="n">
        <v>13971.25</v>
      </c>
      <c r="F50" s="17" t="n">
        <v>0.1455974552055669</v>
      </c>
      <c r="G50" s="7" t="n">
        <v>120.8387096774194</v>
      </c>
      <c r="H50" s="7" t="n">
        <v>15</v>
      </c>
      <c r="I50" s="7" t="n">
        <v>15</v>
      </c>
      <c r="J50" s="17" t="n">
        <v>0.1241324079017619</v>
      </c>
    </row>
    <row r="51">
      <c r="A51" s="6" t="n">
        <v>2</v>
      </c>
      <c r="B51" s="6" t="inlineStr">
        <is>
          <t>02.03.2026</t>
        </is>
      </c>
      <c r="C51" s="7" t="n">
        <v>191916.1290322581</v>
      </c>
      <c r="D51" s="7" t="n">
        <v>131860.32</v>
      </c>
      <c r="E51" s="7" t="n">
        <v>145831.57</v>
      </c>
      <c r="F51" s="17" t="n">
        <v>0.7598713601371567</v>
      </c>
      <c r="G51" s="7" t="n">
        <v>241.6774193548387</v>
      </c>
      <c r="H51" s="7" t="n">
        <v>159</v>
      </c>
      <c r="I51" s="7" t="n">
        <v>174</v>
      </c>
      <c r="J51" s="17" t="n">
        <v>0.7199679658302188</v>
      </c>
    </row>
    <row r="52">
      <c r="A52" s="6" t="n">
        <v>3</v>
      </c>
      <c r="B52" s="6" t="inlineStr">
        <is>
          <t>03.03.2026</t>
        </is>
      </c>
      <c r="C52" s="7" t="n">
        <v>287874.1935483871</v>
      </c>
      <c r="D52" s="7" t="n">
        <v>174893.58</v>
      </c>
      <c r="E52" s="7" t="n">
        <v>320725.15</v>
      </c>
      <c r="F52" s="17" t="n">
        <v>1.1141156699275</v>
      </c>
      <c r="G52" s="7" t="n">
        <v>362.516129032258</v>
      </c>
      <c r="H52" s="7" t="n">
        <v>229</v>
      </c>
      <c r="I52" s="7" t="n">
        <v>403</v>
      </c>
      <c r="J52" s="17" t="n">
        <v>1.111674675209112</v>
      </c>
    </row>
    <row r="53">
      <c r="A53" s="6" t="n">
        <v>4</v>
      </c>
      <c r="B53" s="6" t="inlineStr">
        <is>
          <t>04.03.2026</t>
        </is>
      </c>
      <c r="C53" s="7" t="n">
        <v>383832.2580645161</v>
      </c>
      <c r="D53" s="7" t="n">
        <v>133103.38</v>
      </c>
      <c r="E53" s="7" t="n">
        <v>453828.53</v>
      </c>
      <c r="F53" s="17" t="n">
        <v>1.182361618818704</v>
      </c>
      <c r="G53" s="7" t="n">
        <v>483.3548387096774</v>
      </c>
      <c r="H53" s="7" t="n">
        <v>162</v>
      </c>
      <c r="I53" s="7" t="n">
        <v>565</v>
      </c>
      <c r="J53" s="17" t="n">
        <v>1.168913507741591</v>
      </c>
    </row>
    <row r="54">
      <c r="A54" s="6" t="n">
        <v>5</v>
      </c>
      <c r="B54" s="6" t="inlineStr">
        <is>
          <t>05.03.2026</t>
        </is>
      </c>
      <c r="C54" s="7" t="n">
        <v>479790.3225806452</v>
      </c>
      <c r="D54" s="7" t="n">
        <v>153271.99</v>
      </c>
      <c r="E54" s="7" t="n">
        <v>607100.52</v>
      </c>
      <c r="F54" s="17" t="n">
        <v>1.265345488284533</v>
      </c>
      <c r="G54" s="7" t="n">
        <v>604.1935483870968</v>
      </c>
      <c r="H54" s="7" t="n">
        <v>213</v>
      </c>
      <c r="I54" s="7" t="n">
        <v>778</v>
      </c>
      <c r="J54" s="17" t="n">
        <v>1.287666844634276</v>
      </c>
    </row>
    <row r="55">
      <c r="A55" s="6" t="n">
        <v>6</v>
      </c>
      <c r="B55" s="6" t="inlineStr">
        <is>
          <t>06.03.2026</t>
        </is>
      </c>
      <c r="C55" s="7" t="n">
        <v>575748.3870967742</v>
      </c>
      <c r="D55" s="7" t="n">
        <v>132764.96</v>
      </c>
      <c r="E55" s="7" t="n">
        <v>739865.48</v>
      </c>
      <c r="F55" s="17" t="n">
        <v>1.285050026333188</v>
      </c>
      <c r="G55" s="7" t="n">
        <v>725.0322580645161</v>
      </c>
      <c r="H55" s="7" t="n">
        <v>158</v>
      </c>
      <c r="I55" s="7" t="n">
        <v>936</v>
      </c>
      <c r="J55" s="17" t="n">
        <v>1.290977042178324</v>
      </c>
    </row>
    <row r="56">
      <c r="A56" s="6" t="n">
        <v>7</v>
      </c>
      <c r="B56" s="6" t="inlineStr">
        <is>
          <t>07.03.2026</t>
        </is>
      </c>
      <c r="C56" s="7" t="n">
        <v>671706.4516129033</v>
      </c>
      <c r="D56" s="7" t="n">
        <v>86817.62</v>
      </c>
      <c r="E56" s="7" t="n">
        <v>826683.1</v>
      </c>
      <c r="F56" s="17" t="n">
        <v>1.230720797775526</v>
      </c>
      <c r="G56" s="7" t="n">
        <v>845.8709677419355</v>
      </c>
      <c r="H56" s="7" t="n">
        <v>118</v>
      </c>
      <c r="I56" s="7" t="n">
        <v>1054</v>
      </c>
      <c r="J56" s="17" t="n">
        <v>1.246052932651972</v>
      </c>
    </row>
    <row r="57">
      <c r="A57" s="6" t="n">
        <v>8</v>
      </c>
      <c r="B57" s="6" t="inlineStr">
        <is>
          <t>08.03.2026</t>
        </is>
      </c>
      <c r="C57" s="7" t="n">
        <v>767664.5161290322</v>
      </c>
      <c r="D57" s="7" t="n">
        <v>7923.59</v>
      </c>
      <c r="E57" s="7" t="n">
        <v>834606.6899999999</v>
      </c>
      <c r="F57" s="17" t="n">
        <v>1.087202381332571</v>
      </c>
      <c r="G57" s="7" t="n">
        <v>966.7096774193549</v>
      </c>
      <c r="H57" s="7" t="n">
        <v>6</v>
      </c>
      <c r="I57" s="7" t="n">
        <v>1060</v>
      </c>
      <c r="J57" s="17" t="n">
        <v>1.096502936465563</v>
      </c>
    </row>
    <row r="58">
      <c r="A58" s="6" t="n">
        <v>9</v>
      </c>
      <c r="B58" s="6" t="inlineStr">
        <is>
          <t>09.03.2026</t>
        </is>
      </c>
      <c r="C58" s="7" t="n">
        <v>863622.5806451613</v>
      </c>
      <c r="D58" s="7" t="n">
        <v>69463.09</v>
      </c>
      <c r="E58" s="7" t="n">
        <v>904069.7799999999</v>
      </c>
      <c r="F58" s="17" t="n">
        <v>1.046834346694158</v>
      </c>
      <c r="G58" s="7" t="n">
        <v>1087.548387096774</v>
      </c>
      <c r="H58" s="7" t="n">
        <v>61</v>
      </c>
      <c r="I58" s="7" t="n">
        <v>1121</v>
      </c>
      <c r="J58" s="17" t="n">
        <v>1.030758735243519</v>
      </c>
    </row>
    <row r="59">
      <c r="A59" s="6" t="n">
        <v>10</v>
      </c>
      <c r="B59" s="6" t="inlineStr">
        <is>
          <t>10.03.2026</t>
        </is>
      </c>
      <c r="C59" s="7" t="n">
        <v>959580.6451612903</v>
      </c>
      <c r="D59" s="7" t="n">
        <v>136600.09</v>
      </c>
      <c r="E59" s="7" t="n">
        <v>1040669.87</v>
      </c>
      <c r="F59" s="17" t="n">
        <v>1.084504856624197</v>
      </c>
      <c r="G59" s="7" t="n">
        <v>1208.387096774194</v>
      </c>
      <c r="H59" s="7" t="n">
        <v>165</v>
      </c>
      <c r="I59" s="7" t="n">
        <v>1286</v>
      </c>
      <c r="J59" s="17" t="n">
        <v>1.064228510411105</v>
      </c>
    </row>
    <row r="60">
      <c r="A60" s="6" t="n">
        <v>11</v>
      </c>
      <c r="B60" s="6" t="inlineStr">
        <is>
          <t>11.03.2026</t>
        </is>
      </c>
      <c r="C60" s="7" t="n">
        <v>1055538.709677419</v>
      </c>
      <c r="D60" s="7" t="n">
        <v>124486.42</v>
      </c>
      <c r="E60" s="7" t="n">
        <v>1165156.29</v>
      </c>
      <c r="F60" s="17" t="n">
        <v>1.1038498913565</v>
      </c>
      <c r="G60" s="7" t="n">
        <v>1329.225806451613</v>
      </c>
      <c r="H60" s="7" t="n">
        <v>155</v>
      </c>
      <c r="I60" s="7" t="n">
        <v>1441</v>
      </c>
      <c r="J60" s="17" t="n">
        <v>1.084089695675387</v>
      </c>
    </row>
    <row r="61">
      <c r="A61" s="6" t="n">
        <v>12</v>
      </c>
      <c r="B61" s="6" t="inlineStr">
        <is>
          <t>12.03.2026</t>
        </is>
      </c>
      <c r="C61" s="7" t="n">
        <v>1151496.774193548</v>
      </c>
      <c r="D61" s="7" t="n">
        <v>162558.81</v>
      </c>
      <c r="E61" s="7" t="n">
        <v>1327715.1</v>
      </c>
      <c r="F61" s="17" t="n">
        <v>1.153034146300467</v>
      </c>
      <c r="G61" s="7" t="n">
        <v>1450.064516129032</v>
      </c>
      <c r="H61" s="7" t="n">
        <v>223</v>
      </c>
      <c r="I61" s="7" t="n">
        <v>1664</v>
      </c>
      <c r="J61" s="17" t="n">
        <v>1.147535148602954</v>
      </c>
    </row>
    <row r="62">
      <c r="A62" s="6" t="n">
        <v>13</v>
      </c>
      <c r="B62" s="6" t="inlineStr">
        <is>
          <t>13.03.2026</t>
        </is>
      </c>
      <c r="C62" s="7" t="n">
        <v>1247454.838709677</v>
      </c>
      <c r="D62" s="7" t="n">
        <v>189581.21</v>
      </c>
      <c r="E62" s="7" t="n">
        <v>1517296.31</v>
      </c>
      <c r="F62" s="17" t="n">
        <v>1.21631361947294</v>
      </c>
      <c r="G62" s="7" t="n">
        <v>1570.903225806452</v>
      </c>
      <c r="H62" s="7" t="n">
        <v>241</v>
      </c>
      <c r="I62" s="7" t="n">
        <v>1905</v>
      </c>
      <c r="J62" s="17" t="n">
        <v>1.212678138732597</v>
      </c>
    </row>
    <row r="63">
      <c r="A63" s="6" t="n">
        <v>14</v>
      </c>
      <c r="B63" s="6" t="inlineStr">
        <is>
          <t>14.03.2026</t>
        </is>
      </c>
      <c r="C63" s="7" t="n">
        <v>1343412.903225807</v>
      </c>
      <c r="D63" s="7" t="n">
        <v>121174.24</v>
      </c>
      <c r="E63" s="7" t="n">
        <v>1638470.55</v>
      </c>
      <c r="F63" s="17" t="n">
        <v>1.219632881346978</v>
      </c>
      <c r="G63" s="7" t="n">
        <v>1691.741935483871</v>
      </c>
      <c r="H63" s="7" t="n">
        <v>177</v>
      </c>
      <c r="I63" s="7" t="n">
        <v>2082</v>
      </c>
      <c r="J63" s="17" t="n">
        <v>1.230684158340325</v>
      </c>
    </row>
    <row r="64">
      <c r="A64" s="6" t="n">
        <v>15</v>
      </c>
      <c r="B64" s="6" t="inlineStr">
        <is>
          <t>15.03.2026</t>
        </is>
      </c>
      <c r="C64" s="7" t="n">
        <v>1439370.967741936</v>
      </c>
      <c r="D64" s="7" t="n">
        <v>13676.25</v>
      </c>
      <c r="E64" s="7" t="n">
        <v>1652146.8</v>
      </c>
      <c r="F64" s="17" t="n">
        <v>1.147825568964937</v>
      </c>
      <c r="G64" s="7" t="n">
        <v>1812.58064516129</v>
      </c>
      <c r="H64" s="7" t="n">
        <v>10</v>
      </c>
      <c r="I64" s="7" t="n">
        <v>2092</v>
      </c>
      <c r="J64" s="17" t="n">
        <v>1.154155543691048</v>
      </c>
    </row>
    <row r="65">
      <c r="A65" s="6" t="n">
        <v>16</v>
      </c>
      <c r="B65" s="6" t="inlineStr">
        <is>
          <t>16.03.2026</t>
        </is>
      </c>
      <c r="C65" s="7" t="n">
        <v>1535329.032258064</v>
      </c>
      <c r="D65" s="7" t="n">
        <v>135394.08</v>
      </c>
      <c r="E65" s="7" t="n">
        <v>1787540.88</v>
      </c>
      <c r="F65" s="17" t="n">
        <v>1.164272180387938</v>
      </c>
      <c r="G65" s="7" t="n">
        <v>1933.41935483871</v>
      </c>
      <c r="H65" s="7" t="n">
        <v>137</v>
      </c>
      <c r="I65" s="7" t="n">
        <v>2229</v>
      </c>
      <c r="J65" s="17" t="n">
        <v>1.152879738387613</v>
      </c>
    </row>
    <row r="66">
      <c r="A66" s="6" t="n">
        <v>17</v>
      </c>
      <c r="B66" s="6" t="inlineStr">
        <is>
          <t>17.03.2026</t>
        </is>
      </c>
      <c r="C66" s="7" t="n">
        <v>1631287.096774193</v>
      </c>
      <c r="D66" s="7" t="n">
        <v>135954.86</v>
      </c>
      <c r="E66" s="7" t="n">
        <v>1923495.74</v>
      </c>
      <c r="F66" s="17" t="n">
        <v>1.179127661711809</v>
      </c>
      <c r="G66" s="7" t="n">
        <v>2054.258064516129</v>
      </c>
      <c r="H66" s="7" t="n">
        <v>164</v>
      </c>
      <c r="I66" s="7" t="n">
        <v>2393</v>
      </c>
      <c r="J66" s="17" t="n">
        <v>1.164897459250652</v>
      </c>
    </row>
    <row r="67">
      <c r="A67" s="6" t="n">
        <v>18</v>
      </c>
      <c r="B67" s="6" t="inlineStr">
        <is>
          <t>18.03.2026</t>
        </is>
      </c>
      <c r="C67" s="7" t="n">
        <v>1727245.161290323</v>
      </c>
      <c r="D67" s="7" t="n">
        <v>118116.21</v>
      </c>
      <c r="E67" s="7" t="n">
        <v>2041611.95</v>
      </c>
      <c r="F67" s="17" t="n">
        <v>1.182004729701968</v>
      </c>
      <c r="G67" s="7" t="n">
        <v>2175.096774193548</v>
      </c>
      <c r="H67" s="7" t="n">
        <v>123</v>
      </c>
      <c r="I67" s="7" t="n">
        <v>2516</v>
      </c>
      <c r="J67" s="17" t="n">
        <v>1.156730141780863</v>
      </c>
    </row>
    <row r="68">
      <c r="A68" s="6" t="n">
        <v>19</v>
      </c>
      <c r="B68" s="6" t="inlineStr">
        <is>
          <t>19.03.2026</t>
        </is>
      </c>
      <c r="C68" s="7" t="n">
        <v>1823203.225806452</v>
      </c>
      <c r="D68" s="7" t="n">
        <v>83777.25</v>
      </c>
      <c r="E68" s="7" t="n">
        <v>2125389.2</v>
      </c>
      <c r="F68" s="17" t="n">
        <v>1.165744536821935</v>
      </c>
      <c r="G68" s="7" t="n">
        <v>2295.935483870968</v>
      </c>
      <c r="H68" s="7" t="n">
        <v>90</v>
      </c>
      <c r="I68" s="7" t="n">
        <v>2606</v>
      </c>
      <c r="J68" s="17" t="n">
        <v>1.135049315761373</v>
      </c>
    </row>
    <row r="69">
      <c r="A69" s="6" t="n">
        <v>20</v>
      </c>
      <c r="B69" s="6" t="inlineStr">
        <is>
          <t>20.03.2026</t>
        </is>
      </c>
      <c r="C69" s="7" t="n">
        <v>1919161.290322581</v>
      </c>
      <c r="D69" s="7" t="n">
        <v>107629.37</v>
      </c>
      <c r="E69" s="7" t="n">
        <v>2233018.57</v>
      </c>
      <c r="F69" s="17" t="n">
        <v>1.163538771472754</v>
      </c>
      <c r="G69" s="7" t="n">
        <v>2416.774193548387</v>
      </c>
      <c r="H69" s="7" t="n">
        <v>120</v>
      </c>
      <c r="I69" s="7" t="n">
        <v>2726</v>
      </c>
      <c r="J69" s="17" t="n">
        <v>1.12794981313401</v>
      </c>
    </row>
    <row r="70">
      <c r="A70" s="6" t="n">
        <v>21</v>
      </c>
      <c r="B70" s="6" t="inlineStr">
        <is>
          <t>21.03.2026</t>
        </is>
      </c>
      <c r="C70" s="7" t="n">
        <v>2015119.35483871</v>
      </c>
      <c r="D70" s="7" t="n">
        <v>81175.58</v>
      </c>
      <c r="E70" s="7" t="n">
        <v>2314194.15</v>
      </c>
      <c r="F70" s="17" t="n">
        <v>1.148415424844762</v>
      </c>
      <c r="G70" s="7" t="n">
        <v>2537.612903225806</v>
      </c>
      <c r="H70" s="7" t="n">
        <v>108</v>
      </c>
      <c r="I70" s="7" t="n">
        <v>2834</v>
      </c>
      <c r="J70" s="17" t="n">
        <v>1.116797599979661</v>
      </c>
    </row>
    <row r="71">
      <c r="A71" s="6" t="n">
        <v>22</v>
      </c>
      <c r="B71" s="6" t="inlineStr">
        <is>
          <t>22.03.2026</t>
        </is>
      </c>
      <c r="C71" s="7" t="n">
        <v>2111077.419354839</v>
      </c>
      <c r="D71" s="7" t="n">
        <v>14135</v>
      </c>
      <c r="E71" s="7" t="n">
        <v>2328329.15</v>
      </c>
      <c r="F71" s="17" t="n">
        <v>1.102910356888548</v>
      </c>
      <c r="G71" s="7" t="n">
        <v>2658.451612903226</v>
      </c>
      <c r="H71" s="7" t="n">
        <v>11</v>
      </c>
      <c r="I71" s="7" t="n">
        <v>2845</v>
      </c>
      <c r="J71" s="17" t="n">
        <v>1.070171819637917</v>
      </c>
    </row>
    <row r="72">
      <c r="A72" s="6" t="n">
        <v>23</v>
      </c>
      <c r="B72" s="6" t="inlineStr">
        <is>
          <t>23.03.2026</t>
        </is>
      </c>
      <c r="C72" s="7" t="n">
        <v>2207035.483870968</v>
      </c>
      <c r="D72" s="7" t="n">
        <v>106061.51</v>
      </c>
      <c r="E72" s="7" t="n">
        <v>2434390.66</v>
      </c>
      <c r="F72" s="17" t="n">
        <v>1.103013829089086</v>
      </c>
      <c r="G72" s="7" t="n">
        <v>2779.290322580645</v>
      </c>
      <c r="H72" s="7" t="n">
        <v>103</v>
      </c>
      <c r="I72" s="7" t="n">
        <v>2948</v>
      </c>
      <c r="J72" s="17" t="n">
        <v>1.060702430418533</v>
      </c>
    </row>
    <row r="73">
      <c r="A73" s="6" t="n">
        <v>24</v>
      </c>
      <c r="B73" s="6" t="inlineStr">
        <is>
          <t>24.03.2026</t>
        </is>
      </c>
      <c r="C73" s="7" t="n">
        <v>2302993.548387097</v>
      </c>
      <c r="D73" s="7" t="n">
        <v>139731.58</v>
      </c>
      <c r="E73" s="7" t="n">
        <v>2574122.24</v>
      </c>
      <c r="F73" s="17" t="n">
        <v>1.117728810748423</v>
      </c>
      <c r="G73" s="7" t="n">
        <v>2900.129032258064</v>
      </c>
      <c r="H73" s="7" t="n">
        <v>168</v>
      </c>
      <c r="I73" s="7" t="n">
        <v>3116</v>
      </c>
      <c r="J73" s="17" t="n">
        <v>1.074434952838583</v>
      </c>
    </row>
    <row r="74">
      <c r="A74" s="6" t="n">
        <v>25</v>
      </c>
      <c r="B74" s="6" t="inlineStr">
        <is>
          <t>25.03.2026</t>
        </is>
      </c>
      <c r="C74" s="7" t="n">
        <v>2398951.612903226</v>
      </c>
      <c r="D74" s="7" t="n">
        <v>112465.25</v>
      </c>
      <c r="E74" s="7" t="n">
        <v>2686587.49</v>
      </c>
      <c r="F74" s="17" t="n">
        <v>1.119900658083168</v>
      </c>
      <c r="G74" s="7" t="n">
        <v>3020.967741935484</v>
      </c>
      <c r="H74" s="7" t="n">
        <v>102</v>
      </c>
      <c r="I74" s="7" t="n">
        <v>3218</v>
      </c>
      <c r="J74" s="17" t="n">
        <v>1.065221569674319</v>
      </c>
    </row>
    <row r="75">
      <c r="A75" s="6" t="n">
        <v>26</v>
      </c>
      <c r="B75" s="6" t="inlineStr">
        <is>
          <t>26.03.2026</t>
        </is>
      </c>
      <c r="C75" s="7" t="n">
        <v>2494909.677419355</v>
      </c>
      <c r="D75" s="7" t="n">
        <v>74732.25</v>
      </c>
      <c r="E75" s="7" t="n">
        <v>2761319.74</v>
      </c>
      <c r="F75" s="17" t="n">
        <v>1.106781445834228</v>
      </c>
      <c r="G75" s="7" t="n">
        <v>3141.806451612903</v>
      </c>
      <c r="H75" s="7" t="n">
        <v>85</v>
      </c>
      <c r="I75" s="7" t="n">
        <v>3303</v>
      </c>
      <c r="J75" s="17" t="n">
        <v>1.051306008460306</v>
      </c>
    </row>
    <row r="76">
      <c r="A76" s="6" t="n">
        <v>27</v>
      </c>
      <c r="B76" s="6" t="inlineStr">
        <is>
          <t>27.03.2026</t>
        </is>
      </c>
      <c r="C76" s="7" t="n">
        <v>2590867.741935484</v>
      </c>
      <c r="D76" s="7" t="n">
        <v>100332.27</v>
      </c>
      <c r="E76" s="7" t="n">
        <v>2861652.01</v>
      </c>
      <c r="F76" s="17" t="n">
        <v>1.104514894250152</v>
      </c>
      <c r="G76" s="7" t="n">
        <v>3262.645161290322</v>
      </c>
      <c r="H76" s="7" t="n">
        <v>111</v>
      </c>
      <c r="I76" s="7" t="n">
        <v>3414</v>
      </c>
      <c r="J76" s="17" t="n">
        <v>1.046390223645963</v>
      </c>
    </row>
    <row r="77">
      <c r="A77" s="6" t="n">
        <v>28</v>
      </c>
      <c r="B77" s="6" t="inlineStr">
        <is>
          <t>28.03.2026</t>
        </is>
      </c>
      <c r="C77" s="7" t="n">
        <v>2686825.806451613</v>
      </c>
      <c r="D77" s="7" t="n">
        <v>71009.08</v>
      </c>
      <c r="E77" s="7" t="n">
        <v>2932661.09</v>
      </c>
      <c r="F77" s="17" t="n">
        <v>1.091496546950713</v>
      </c>
      <c r="G77" s="7" t="n">
        <v>3383.483870967742</v>
      </c>
      <c r="H77" s="7" t="n">
        <v>96</v>
      </c>
      <c r="I77" s="7" t="n">
        <v>3510</v>
      </c>
      <c r="J77" s="17" t="n">
        <v>1.037392266036153</v>
      </c>
    </row>
    <row r="78">
      <c r="A78" s="6" t="n">
        <v>29</v>
      </c>
      <c r="B78" s="6" t="inlineStr">
        <is>
          <t>29.03.2026</t>
        </is>
      </c>
      <c r="C78" s="7" t="n">
        <v>2782783.870967742</v>
      </c>
      <c r="D78" s="7" t="n">
        <v>8046.25</v>
      </c>
      <c r="E78" s="7" t="n">
        <v>2940707.34</v>
      </c>
      <c r="F78" s="17" t="n">
        <v>1.056750174054063</v>
      </c>
      <c r="G78" s="7" t="n">
        <v>3504.322580645161</v>
      </c>
      <c r="H78" s="7" t="n">
        <v>5</v>
      </c>
      <c r="I78" s="7" t="n">
        <v>3515</v>
      </c>
      <c r="J78" s="17" t="n">
        <v>1.003046928217685</v>
      </c>
    </row>
    <row r="79">
      <c r="A79" s="6" t="n">
        <v>30</v>
      </c>
      <c r="B79" s="6" t="inlineStr">
        <is>
          <t>30.03.2026</t>
        </is>
      </c>
      <c r="C79" s="7" t="n">
        <v>2878741.935483871</v>
      </c>
      <c r="D79" s="7" t="n">
        <v>105995.16</v>
      </c>
      <c r="E79" s="7" t="n">
        <v>3046702.5</v>
      </c>
      <c r="F79" s="17" t="n">
        <v>1.058345127239722</v>
      </c>
      <c r="G79" s="7" t="n">
        <v>3625.16129032258</v>
      </c>
      <c r="H79" s="7" t="n">
        <v>104</v>
      </c>
      <c r="I79" s="7" t="n">
        <v>3619</v>
      </c>
      <c r="J79" s="17" t="n">
        <v>0.9983004093255028</v>
      </c>
    </row>
    <row r="80">
      <c r="A80" s="6" t="n">
        <v>31</v>
      </c>
      <c r="B80" s="6" t="inlineStr">
        <is>
          <t>31.03.2026</t>
        </is>
      </c>
      <c r="C80" s="7" t="n">
        <v>2974700</v>
      </c>
      <c r="D80" s="7" t="n">
        <v>351112.64</v>
      </c>
      <c r="E80" s="7" t="n">
        <v>3397815.140000001</v>
      </c>
      <c r="F80" s="17" t="n">
        <v>1.142237919790231</v>
      </c>
      <c r="G80" s="7" t="n">
        <v>3746</v>
      </c>
      <c r="H80" s="7" t="n">
        <v>645</v>
      </c>
      <c r="I80" s="7" t="n">
        <v>4264</v>
      </c>
      <c r="J80" s="17" t="n">
        <v>1.138280832888414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80">
    <cfRule type="dataBar" priority="7">
      <dataBar showValue="1">
        <cfvo type="num" val="0"/>
        <cfvo type="num" val="1"/>
        <color rgb="00B7E4C7"/>
      </dataBar>
    </cfRule>
  </conditionalFormatting>
  <conditionalFormatting sqref="J50:J80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2026-06-30T06:51:25Z</dcterms:created>
  <dcterms:modified xsi:type="dcterms:W3CDTF">2026-06-30T06:51:25Z</dcterms:modified>
</cp:coreProperties>
</file>